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suramericana.sharepoint.com/sites/ESMercado/Shared Documents/General/2. PORTAFOLIO DE SERVICIOS/2. ESTRATEGIA/1. DISEÑO Y DESARROLLO DE LA ESTRATEGIA/3. GESTIÓN DE PROYECTOS/"/>
    </mc:Choice>
  </mc:AlternateContent>
  <xr:revisionPtr revIDLastSave="12" documentId="13_ncr:1_{6CC02EFC-2601-43C3-A371-5BC766A1B72C}" xr6:coauthVersionLast="47" xr6:coauthVersionMax="47" xr10:uidLastSave="{9D49C7ED-121A-472D-A30A-9B67CE82132F}"/>
  <bookViews>
    <workbookView xWindow="-120" yWindow="-120" windowWidth="20730" windowHeight="11310" tabRatio="826" firstSheet="1" activeTab="1" xr2:uid="{00000000-000D-0000-FFFF-FFFF00000000}"/>
  </bookViews>
  <sheets>
    <sheet name="Inicio" sheetId="52" r:id="rId1"/>
    <sheet name="Calificación_Incertidumbre" sheetId="46" r:id="rId2"/>
    <sheet name="RiesgosEstrategicos" sheetId="49" state="hidden" r:id="rId3"/>
    <sheet name="Resultados" sheetId="9" r:id="rId4"/>
    <sheet name="Grafico de Burbujas" sheetId="41" r:id="rId5"/>
  </sheets>
  <externalReferences>
    <externalReference r:id="rId6"/>
  </externalReferences>
  <definedNames>
    <definedName name="_xlnm.Print_Area" localSheetId="3">Resultados!$A$3:$U$13</definedName>
    <definedName name="BD_DN_Interna" localSheetId="0">OFFSET(#REF!,0,0,COUNTA(#REF!),COUNTA(#REF!))</definedName>
    <definedName name="BD_DN_Interna">OFFSET(#REF!,0,0,COUNTA(#REF!),COUNTA(#REF!))</definedName>
    <definedName name="BD_Innovaciones" localSheetId="0">OFFSET(#REF!,0,0,COUNTA(#REF!),COUNTA(#REF!))</definedName>
    <definedName name="BD_Innovaciones">OFFSET(#REF!,0,0,COUNTA(#REF!),COUNTA(#REF!))</definedName>
    <definedName name="BD_Nielsen" localSheetId="0">OFFSET(#REF!,0,0,COUNTA(#REF!),COUNTA(#REF!))</definedName>
    <definedName name="BD_Nielsen">OFFSET(#REF!,0,0,COUNTA(#REF!),COUNTA(#REF!))</definedName>
    <definedName name="BD_NS" localSheetId="0">OFFSET(#REF!,0,0,COUNTA(#REF!),COUNTA(#REF!))</definedName>
    <definedName name="BD_NS">OFFSET(#REF!,0,0,COUNTA(#REF!),COUNTA(#REF!))</definedName>
    <definedName name="BD_Plan_100" localSheetId="0">OFFSET(#REF!,0,0,COUNTA(#REF!),COUNTA(#REF!))</definedName>
    <definedName name="BD_Plan_100">OFFSET(#REF!,0,0,COUNTA(#REF!),COUNTA(#REF!))</definedName>
    <definedName name="BD_Tendencia" localSheetId="0">OFFSET(#REF!,0,0,COUNTA(#REF!),COUNTA(#REF!))</definedName>
    <definedName name="BD_Tendencia">OFFSET(#REF!,0,0,COUNTA(#REF!),COUNTA(#REF!))</definedName>
    <definedName name="BD_Vtas_Mp" localSheetId="0">OFFSET(#REF!,0,0,COUNTA(#REF!),COUNTA(#REF!))</definedName>
    <definedName name="BD_Vtas_Mp">OFFSET(#REF!,0,0,COUNTA(#REF!),COUNTA(#REF!))</definedName>
    <definedName name="BD_Vtas_Neg" localSheetId="0">OFFSET(#REF!,0,0,COUNTA(#REF!),COUNTA(#REF!))</definedName>
    <definedName name="BD_Vtas_Neg">OFFSET(#REF!,0,0,COUNTA(#REF!),COUNTA(#REF!))</definedName>
    <definedName name="Compañias" localSheetId="0">#REF!</definedName>
    <definedName name="Compañias">#REF!</definedName>
    <definedName name="Driver_Departamento" localSheetId="0">OFFSET(#REF!,0,0,COUNTA(#REF!),2)</definedName>
    <definedName name="Driver_Departamento">OFFSET(#REF!,0,0,COUNTA(#REF!),2)</definedName>
    <definedName name="Driver_DN_Interna" localSheetId="0">OFFSET([1]Indicadores!#REF!,0,0,COUNTA([1]Indicadores!#REF!)-1,3)</definedName>
    <definedName name="Driver_DN_Interna">OFFSET([1]Indicadores!#REF!,0,0,COUNTA([1]Indicadores!#REF!)-1,3)</definedName>
    <definedName name="Driver_DN_Nielsen">OFFSET([1]Indicadores!$T$7,0,0,COUNTA([1]Indicadores!$T:$T)-4,3)</definedName>
    <definedName name="Driver_Indicadores_Nielsen">OFFSET([1]Indicadores!$X$7,0,0,COUNTA([1]Indicadores!$X:$X)-1,7)</definedName>
    <definedName name="Driver_Innovación" localSheetId="0">OFFSET(#REF!,0,0,COUNTA(#REF!),2)</definedName>
    <definedName name="Driver_Innovación">OFFSET(#REF!,0,0,COUNTA(#REF!),2)</definedName>
    <definedName name="Driver_Metas_Nielsen">OFFSET([1]Indicadores!$AM$7,0,0,COUNTA([1]Indicadores!$AM:$AM),6)</definedName>
    <definedName name="Driver_Municipio" localSheetId="0">OFFSET(#REF!,0,0,COUNTA(#REF!),3)</definedName>
    <definedName name="Driver_Municipio">OFFSET(#REF!,0,0,COUNTA(#REF!),3)</definedName>
    <definedName name="Driver_NS">OFFSET([1]Indicadores!$AF$7,0,0,COUNTA([1]Indicadores!$AF:$AF)-1,3)</definedName>
    <definedName name="Gerencias" localSheetId="0">#REF!</definedName>
    <definedName name="Gerencias">#REF!</definedName>
    <definedName name="Matriz_Impacto" localSheetId="0">#REF!</definedName>
    <definedName name="Matriz_Impact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9" l="1"/>
  <c r="E5" i="41" l="1"/>
  <c r="E6" i="41"/>
  <c r="E7" i="41"/>
  <c r="E8" i="41"/>
  <c r="E9" i="41"/>
  <c r="E10" i="41"/>
  <c r="E11" i="41"/>
  <c r="E12" i="41"/>
  <c r="E13" i="41"/>
  <c r="E4" i="41"/>
  <c r="L5" i="9"/>
  <c r="L6" i="9"/>
  <c r="L7" i="9"/>
  <c r="L8" i="9"/>
  <c r="L9" i="9"/>
  <c r="L10" i="9"/>
  <c r="L11" i="9"/>
  <c r="L12" i="9"/>
  <c r="L13" i="9"/>
  <c r="L4" i="9"/>
  <c r="K5" i="9"/>
  <c r="K6" i="9"/>
  <c r="K7" i="9"/>
  <c r="K8" i="9"/>
  <c r="K9" i="9"/>
  <c r="K10" i="9"/>
  <c r="K11" i="9"/>
  <c r="K12" i="9"/>
  <c r="K13" i="9"/>
  <c r="K4" i="9"/>
  <c r="J5" i="9"/>
  <c r="J6" i="9"/>
  <c r="J7" i="9"/>
  <c r="J8" i="9"/>
  <c r="J9" i="9"/>
  <c r="J10" i="9"/>
  <c r="J11" i="9"/>
  <c r="J12" i="9"/>
  <c r="J13" i="9"/>
  <c r="J4" i="9"/>
  <c r="I5" i="9"/>
  <c r="I6" i="9"/>
  <c r="I7" i="9"/>
  <c r="I8" i="9"/>
  <c r="I9" i="9"/>
  <c r="I10" i="9"/>
  <c r="I11" i="9"/>
  <c r="I12" i="9"/>
  <c r="I13" i="9"/>
  <c r="I4" i="9"/>
  <c r="H5" i="9"/>
  <c r="H6" i="9"/>
  <c r="H7" i="9"/>
  <c r="H8" i="9"/>
  <c r="H9" i="9"/>
  <c r="H10" i="9"/>
  <c r="H11" i="9"/>
  <c r="H12" i="9"/>
  <c r="H13" i="9"/>
  <c r="H4" i="9"/>
  <c r="G5" i="9"/>
  <c r="G6" i="9"/>
  <c r="G8" i="9"/>
  <c r="G9" i="9"/>
  <c r="G10" i="9"/>
  <c r="G11" i="9"/>
  <c r="G12" i="9"/>
  <c r="G13" i="9"/>
  <c r="G4" i="9"/>
  <c r="F5" i="9"/>
  <c r="F6" i="9"/>
  <c r="F7" i="9"/>
  <c r="F8" i="9"/>
  <c r="F9" i="9"/>
  <c r="F10" i="9"/>
  <c r="F11" i="9"/>
  <c r="F12" i="9"/>
  <c r="F13" i="9"/>
  <c r="F4" i="9"/>
  <c r="E5" i="9"/>
  <c r="E6" i="9"/>
  <c r="E7" i="9"/>
  <c r="E8" i="9"/>
  <c r="E9" i="9"/>
  <c r="E10" i="9"/>
  <c r="E11" i="9"/>
  <c r="E12" i="9"/>
  <c r="E13" i="9"/>
  <c r="E4" i="9"/>
  <c r="D5" i="9"/>
  <c r="D6" i="9"/>
  <c r="D7" i="9"/>
  <c r="D8" i="9"/>
  <c r="D9" i="9"/>
  <c r="D10" i="9"/>
  <c r="D11" i="9"/>
  <c r="D12" i="9"/>
  <c r="D13" i="9"/>
  <c r="D4" i="9"/>
  <c r="C5" i="9"/>
  <c r="C6" i="9"/>
  <c r="C7" i="9"/>
  <c r="C8" i="9"/>
  <c r="C9" i="9"/>
  <c r="C10" i="9"/>
  <c r="C11" i="9"/>
  <c r="C12" i="9"/>
  <c r="C13" i="9"/>
  <c r="C4" i="9"/>
  <c r="A5" i="9"/>
  <c r="A6" i="9"/>
  <c r="A7" i="9"/>
  <c r="A8" i="9"/>
  <c r="A9" i="9"/>
  <c r="A10" i="9"/>
  <c r="A11" i="9"/>
  <c r="A12" i="9"/>
  <c r="A13" i="9"/>
  <c r="A4" i="9"/>
  <c r="B4" i="41" s="1"/>
  <c r="B5" i="41" l="1"/>
  <c r="O13" i="9"/>
  <c r="P13" i="9"/>
  <c r="S13" i="9"/>
  <c r="T13" i="9" s="1"/>
  <c r="Q13" i="9" l="1"/>
  <c r="R13" i="9" s="1"/>
  <c r="O4" i="9"/>
  <c r="O7" i="9"/>
  <c r="O5" i="9"/>
  <c r="C5" i="41" l="1"/>
  <c r="C4" i="41"/>
  <c r="B13" i="41"/>
  <c r="B12" i="41"/>
  <c r="B11" i="41"/>
  <c r="B10" i="41"/>
  <c r="B9" i="41"/>
  <c r="B8" i="41"/>
  <c r="B7" i="41"/>
  <c r="B6" i="41"/>
  <c r="P4" i="9" l="1"/>
  <c r="D4" i="41" l="1"/>
  <c r="P5" i="9"/>
  <c r="P6" i="9"/>
  <c r="D6" i="41" s="1"/>
  <c r="P7" i="9"/>
  <c r="D7" i="41" s="1"/>
  <c r="P8" i="9"/>
  <c r="P9" i="9"/>
  <c r="P10" i="9"/>
  <c r="D10" i="41" s="1"/>
  <c r="P11" i="9"/>
  <c r="P12" i="9"/>
  <c r="O12" i="9"/>
  <c r="C13" i="41" s="1"/>
  <c r="O11" i="9"/>
  <c r="O10" i="9"/>
  <c r="C11" i="41" s="1"/>
  <c r="O9" i="9"/>
  <c r="O8" i="9"/>
  <c r="O6" i="9"/>
  <c r="C10" i="41" l="1"/>
  <c r="C12" i="41"/>
  <c r="C7" i="41"/>
  <c r="C6" i="41"/>
  <c r="C9" i="41"/>
  <c r="C8" i="41"/>
  <c r="D9" i="41"/>
  <c r="D8" i="41"/>
  <c r="D12" i="41"/>
  <c r="D13" i="41"/>
  <c r="D11" i="41"/>
  <c r="D5" i="41"/>
  <c r="Q4" i="9"/>
  <c r="R4" i="9" s="1"/>
  <c r="Q6" i="9"/>
  <c r="R6" i="9" s="1"/>
  <c r="Q5" i="9"/>
  <c r="R5" i="9" s="1"/>
  <c r="S6" i="9" l="1"/>
  <c r="T6" i="9" s="1"/>
  <c r="S7" i="9"/>
  <c r="T7" i="9" s="1"/>
  <c r="S4" i="9"/>
  <c r="T4" i="9" s="1"/>
  <c r="S8" i="9"/>
  <c r="T8" i="9" s="1"/>
  <c r="S9" i="9"/>
  <c r="T9" i="9" s="1"/>
  <c r="S10" i="9"/>
  <c r="T10" i="9" s="1"/>
  <c r="S11" i="9"/>
  <c r="T11" i="9" s="1"/>
  <c r="S12" i="9"/>
  <c r="T12" i="9" s="1"/>
  <c r="S5" i="9"/>
  <c r="T5" i="9" s="1"/>
  <c r="Q7" i="9" l="1"/>
  <c r="R7" i="9" s="1"/>
  <c r="Q8" i="9"/>
  <c r="R8" i="9" s="1"/>
  <c r="Q9" i="9"/>
  <c r="R9" i="9" s="1"/>
  <c r="Q10" i="9"/>
  <c r="R10" i="9" s="1"/>
  <c r="Q11" i="9"/>
  <c r="R11" i="9" s="1"/>
  <c r="Q12" i="9"/>
  <c r="R12" i="9" s="1"/>
</calcChain>
</file>

<file path=xl/sharedStrings.xml><?xml version="1.0" encoding="utf-8"?>
<sst xmlns="http://schemas.openxmlformats.org/spreadsheetml/2006/main" count="140" uniqueCount="121">
  <si>
    <t>Matriz Proyectos</t>
  </si>
  <si>
    <t>INCERTIDUMBRE DE MERCADO</t>
  </si>
  <si>
    <t>INCERTIDUMBRE TÉCNICA</t>
  </si>
  <si>
    <t>Nicho</t>
  </si>
  <si>
    <t>Madurez del mercado</t>
  </si>
  <si>
    <t>Competencia</t>
  </si>
  <si>
    <t>Distribución</t>
  </si>
  <si>
    <t>Marca</t>
  </si>
  <si>
    <t>Productos y/o Servicios</t>
  </si>
  <si>
    <t>Competencias y Conocimiento Requerido</t>
  </si>
  <si>
    <t xml:space="preserve">Complejidad Tecnológica
</t>
  </si>
  <si>
    <t>Recursos Financieros</t>
  </si>
  <si>
    <t>PROCESOS (escalabilidad)</t>
  </si>
  <si>
    <t>Baja (1)</t>
  </si>
  <si>
    <t xml:space="preserve">La iniciativa es para un nicho de mercado con alta penetración en la compañía que conocemos y entendemos sus necesidades
</t>
  </si>
  <si>
    <t>Ya hay una necesidad evidente sobre el producto o servicio ofrecido</t>
  </si>
  <si>
    <t>Existen muchos competidores en mercado que nos permite aprender y referenciarnos de sus experiencias</t>
  </si>
  <si>
    <t xml:space="preserve">La iniciativa se puede comercializar por los canales de distribución existentes
</t>
  </si>
  <si>
    <r>
      <t xml:space="preserve">*No representa un riesgo para la marca, la iniciativa es coherente con la identidad de marca.
*La iniciativa implica un </t>
    </r>
    <r>
      <rPr>
        <b/>
        <sz val="12"/>
        <color rgb="FF203864"/>
        <rFont val="Arial"/>
        <family val="2"/>
      </rPr>
      <t>extensión de línea</t>
    </r>
    <r>
      <rPr>
        <sz val="12"/>
        <color rgb="FF203864"/>
        <rFont val="Arial"/>
        <family val="2"/>
      </rPr>
      <t xml:space="preserve"> (marca existente, en categoria existente: cambio de empaques, tamaño, sabores, formas e ingredientes).
</t>
    </r>
  </si>
  <si>
    <t>*Utiliza un producto y/o  servicio  actual que es estable en el mercado.</t>
  </si>
  <si>
    <t>El conocimiento se encuentra al interior de la empresa y hay disponibilidad personal para realizarlo.</t>
  </si>
  <si>
    <t>* Es una tecnología, equipos y/o maquinarias disponible en el mercado y la empresa puede acceder a ella facilmente ( hay varios proveedores).</t>
  </si>
  <si>
    <t>Cuenta con los recursos para el desarrollo del proyecto al interior de la compañía sin buscar financiación externa.</t>
  </si>
  <si>
    <t>*No modifica los procesos existentes.
*No crea un proceso nuevo.</t>
  </si>
  <si>
    <t>Media (3)</t>
  </si>
  <si>
    <t>Cuenta con la información del segmento o nicho pero no se ha hecho un analisis del mismo</t>
  </si>
  <si>
    <t>*Es una iniciativa que busca la adopción de un producto o servicio en el mercado</t>
  </si>
  <si>
    <t>Hay algunos competidores que ofrecen servicos sustitutos que resuelven la necesidad</t>
  </si>
  <si>
    <t xml:space="preserve">*Se requiere ampliar la capacidad de distribución de su canal actual (nuevos recursos, empleados, comerciales, contratos)
*Se requiere crear un nuevo canal de distribución para la compañía a través un tercero.
</t>
  </si>
  <si>
    <t xml:space="preserve">*La iniciativa puede favorecer un posicionamiento de la marca.
*La iniciativa implica un extensión de marca (marca existente, en categoria nueva, ejm Renault vendiendo bicicletas, línea Tosh).
</t>
  </si>
  <si>
    <t>*Modifica o mejora un producto y/o  servicio.
*Combinación de productos y/o servicios  de la compañía.</t>
  </si>
  <si>
    <t>*Usa conocimiento interno de la empresa, pero es necesario apalancarse de nuevo conocimiento a traves de un consultor experto.
*Este conocimiento se puede tercerizar a traves de un externo.
*Esta  iniciativa implica un riesgo de alta rotación de personal con el conocimiento.</t>
  </si>
  <si>
    <t>* Es una tecnología, equipos y/o maquinarias no disponible en el mercado local y  representa un esfuerzo grande de la empresa para su implementación ( hay limitantes de proveedores, lenguaje, localización geográfica, adecuaciones en infraestructura fisica y tecnológica).</t>
  </si>
  <si>
    <t>Es un mezcla entre productos propios y externos.</t>
  </si>
  <si>
    <t xml:space="preserve">*Modifica los procesos existente.
</t>
  </si>
  <si>
    <t>Alta (5)</t>
  </si>
  <si>
    <t>La iniciativa es un nuevo nicho de mercado.
Aún no tiene identificado el nicho de mercado.</t>
  </si>
  <si>
    <t>*Hay una necesidad que aún no esta siendo resuelta.
*Hay una oportunidad de mercado para desarrollar
*Hay una necesidad de reinvención de la empresa</t>
  </si>
  <si>
    <t>*No hay competidores identificados que esten resolviendo la necesidad
*Existen barreras de entrada alta
*Existe una competencia de alta dominancia y participación en el mercado</t>
  </si>
  <si>
    <t>Se requiere crear un nuevo canal de distribución en la empresa con recursos propios</t>
  </si>
  <si>
    <t>*La iniciativa puede representar un riesgo para la marca.
*La iniciativa va  a crear un nueva marca ( marca nueva, categoría nueva).
*La iniciativa crear Multimarcas ( Marca nueva dentro de una categoría existente ejm: Nutresa saque una marca nueva de galletas).</t>
  </si>
  <si>
    <t>*La iniciativa se trata del desarrollo de un nuevo producto o servicio  (Introducción).</t>
  </si>
  <si>
    <t xml:space="preserve">*La iniciativa requiere del desarrollo de nuevos conocimientos y experiencias que no se tienen en la empresa.
*La iniciativa depende de un rol especializado en conocimiento, que requiera una nueva contratación.
</t>
  </si>
  <si>
    <t>*Son nuevas tecnologías, equipo y/o maquinarias, que requieren de nuevos conocimientos y capacidades que no se tienen en la empresa, y no tienen alta disponibilidad en el mercado.</t>
  </si>
  <si>
    <t xml:space="preserve">*Requiere acudir a endeudamiento externo.
*Busca inversión en la compañía a traves de un externo
</t>
  </si>
  <si>
    <t>*Necesita crear un nuevo procesos.
*Requiere contratar nuevos roles</t>
  </si>
  <si>
    <t>No Aplica (0)</t>
  </si>
  <si>
    <t>No Aplica</t>
  </si>
  <si>
    <t>PROYECTOS</t>
  </si>
  <si>
    <t>CALIFICACIÓN</t>
  </si>
  <si>
    <t>CDA</t>
  </si>
  <si>
    <t>Riesgo</t>
  </si>
  <si>
    <t>Definición</t>
  </si>
  <si>
    <t>Factores</t>
  </si>
  <si>
    <t>Talento Humano</t>
  </si>
  <si>
    <t>Contar con las personas y los equipos con los conocimientos, competencias y comportamientos necesarios para garantizar la competitividad y sostenibilidad de la compañía y, a su vez, con el ambiente propicio que moviliza la cultura y facilita dicha contribución</t>
  </si>
  <si>
    <t>• Alineación del direccionamiento y prácticas de TH con la estrategia
• Apropiación de la estrategia por parte del talento humano
• Atracción del talento humano alineado con la estrategia
• Fidelización del talento humano alineado con la estrategia
•  Desarrollo del talento humano alineado con la estrategia</t>
  </si>
  <si>
    <t>Tecnología</t>
  </si>
  <si>
    <t>Apropiar la tecnología adecuada y a tiempo para materializar y transformarla estrategia, teniendo en cuenta los cambios en el entorno y su relación con esta.</t>
  </si>
  <si>
    <t>• Alineación del direccionamiento de tecnología con la estrategia
• Definición y disposición de la tecnología adecuada
• Tecnología en el momento oportuno
• Dependencia entre la tecnología los procesos y las personas</t>
  </si>
  <si>
    <t>Regulatorio</t>
  </si>
  <si>
    <t>Cambios regulatorios derivados de la expedición o interpretación normativa que generen impactos positivos o negativos en el desarrollo de la estrategia.</t>
  </si>
  <si>
    <t>• Respuesta y calidad del regulador
• Cambios en el entorno y apertura del regulador de cara a la definición y desarrollo de la estrategia
• Territorio geográfico, sector y actividad económica
• Gestión regulatoria (Capacidad de la compañía para gestionar los elementos de la regulación necesarios para el desarrollo de la estrategia)</t>
  </si>
  <si>
    <t>Consumidor</t>
  </si>
  <si>
    <t>Capacidad de entender rápidamente los cambios en las personas y responder oportunamente con una propuesta de valor relevante.</t>
  </si>
  <si>
    <t>• Capacidad interna de la compañía para entender cambios relevantes en las personas
• Cambios en el consumidor que impacten la estrategia
• Capacidad de la compañía de responder a la velocidad adecuada a los cambios en el consumidor</t>
  </si>
  <si>
    <t>Reputación</t>
  </si>
  <si>
    <t>Ser reconocido por los grupos de interés de acuerdo con los atributos necesarios para el logro de la estrategia.</t>
  </si>
  <si>
    <t xml:space="preserve">• Definición de los atributos reputacionales necesarios para el desarrollo de la estrategia
• Capacidad de la compañía para gestionar la reputación. </t>
  </si>
  <si>
    <t>Accesos y Canales</t>
  </si>
  <si>
    <t>Desarrollo y transformación de los accesos y canales pertinentes que respondan a la estrategia.</t>
  </si>
  <si>
    <t>• Alineación de los canales y accesos a la estrategia
• Transformación y desarrollo de canales y accesos</t>
  </si>
  <si>
    <t>Velocidad en la Resignificación</t>
  </si>
  <si>
    <t>Generar competitividad y sostenibilidad a la compañía a partir de la resignificación oportuna del negocio.</t>
  </si>
  <si>
    <t>• Velocidad del entorno
• Velocidad con la que la compañía responde a través de la estrategia
• Desarrollo de capacidades organizacionales</t>
  </si>
  <si>
    <t>Acceso y gestión de capital</t>
  </si>
  <si>
    <t>Disponibilidad de los recursos financieros requeridos para el logro de la estrategia.</t>
  </si>
  <si>
    <t>• Disponibilidad de recursos financieros requeridos para el logro de la estrategia</t>
  </si>
  <si>
    <t>Información para la sostenibilidad</t>
  </si>
  <si>
    <t>Acceso y uso significativo de la información necesaria para el logro de la estrategia.</t>
  </si>
  <si>
    <t>• Claridad de la información que se requiere para desarrollar la estrategia
• Capacidad de obtener e interpretar la información necesaria para desarrollar la estrategia</t>
  </si>
  <si>
    <t>Procesos</t>
  </si>
  <si>
    <t>Materializar la estrategia, tangibilizando los propósitos de los procesos y estableciendo la forma como ésta se logra a través de las interrelaciones internas y externas, para alcanzar los objetivos de la Compañía.</t>
  </si>
  <si>
    <t>• Alineación de los procesos con la estrategia.
• Dependencias del Talento Humano.
• Incorporación de la tecnología en los procesos.
• Velocidad para adaptar los procesos a los cambios.
• Equilibro entre costo y beneficio.</t>
  </si>
  <si>
    <t>Fuerzas competitivas sobre los elementos de diferenciación definidos en la estrategia de la compañía.</t>
  </si>
  <si>
    <t>• Capacidad de monitorear la competencia evidente y no evidente
• Capacidades de los competidores frente a las capacidades de la compañía
• Surgimiento de competidores emergentes</t>
  </si>
  <si>
    <t>Entorno económico, político y social</t>
  </si>
  <si>
    <t>Cambios en el entorno económico, político y social que impacten la estrategia de la compañía.</t>
  </si>
  <si>
    <t>• Cambios en el entorno político, económico y social</t>
  </si>
  <si>
    <t>Alianzas y ecosistemas</t>
  </si>
  <si>
    <t>Desarrollo de alianzas que permitan el logro de la estrategia.</t>
  </si>
  <si>
    <r>
      <rPr>
        <sz val="11"/>
        <color theme="1"/>
        <rFont val="Calibri"/>
        <family val="2"/>
      </rPr>
      <t xml:space="preserve">• </t>
    </r>
    <r>
      <rPr>
        <sz val="11"/>
        <color theme="1"/>
        <rFont val="Calibri"/>
        <family val="2"/>
        <scheme val="minor"/>
      </rPr>
      <t>Rol de las alianzas en el logro de la estrategia
• Definición y selección de aliados estrategicos</t>
    </r>
  </si>
  <si>
    <t>INCERTIDUMBRE MERCADO</t>
  </si>
  <si>
    <t>RETORNO</t>
  </si>
  <si>
    <t>NOMBRE DEL PROYECTO</t>
  </si>
  <si>
    <t>TIPO DE INNOVACIÓN</t>
  </si>
  <si>
    <t>Producto/Servicio</t>
  </si>
  <si>
    <t>Complejidad Tecnológica</t>
  </si>
  <si>
    <t>CONTRIBUCIÓN</t>
  </si>
  <si>
    <t>COSTO</t>
  </si>
  <si>
    <t>VALORACION MERCADO2</t>
  </si>
  <si>
    <t>VALORACION TÉCNICA2</t>
  </si>
  <si>
    <t>VALORACIÓN PROMEDIO3</t>
  </si>
  <si>
    <t>TIPO DE PROYECTO</t>
  </si>
  <si>
    <t>VALORACION RETORNO</t>
  </si>
  <si>
    <t>PRIORIZACIÓN</t>
  </si>
  <si>
    <t>PRESUPUESTO PROYECTOS</t>
  </si>
  <si>
    <t xml:space="preserve">Modelo de Negocio   Proceso Producto Valor Agregado Experiencia de Servicio Canal  </t>
  </si>
  <si>
    <t>Modelo de Negocio   Proceso Producto Complementos de Producto Experiencia de Servicio Canal Marca Compromiso con el cliente</t>
  </si>
  <si>
    <t xml:space="preserve">  Estructura Organizativa Proceso      </t>
  </si>
  <si>
    <t xml:space="preserve">  Estructura Organizativa Proceso Producto Valor Agregado Experiencia de Servicio   Relacionamiento con el Cliente</t>
  </si>
  <si>
    <t xml:space="preserve"> Redes-Aliados Estructura Organizativa Proceso  Valor Agregado    Relacionamiento con el Cliente</t>
  </si>
  <si>
    <t xml:space="preserve"> Redes-Aliados Estructura Organizativa Proceso      </t>
  </si>
  <si>
    <t xml:space="preserve">   Proceso      </t>
  </si>
  <si>
    <t xml:space="preserve">  Estructura Organizativa Proceso      Relacionamiento con el Cliente</t>
  </si>
  <si>
    <t xml:space="preserve"> Redes-Aliados Estructura Organizativa Proceso      Relacionamiento con el Cliente</t>
  </si>
  <si>
    <t>Estructura Organizativa Proceso   Experiencia de Servicio   Relacionamiento con el Cliente</t>
  </si>
  <si>
    <t>Etiquetas de fila</t>
  </si>
  <si>
    <t>Suma de VALORACION MERCADO</t>
  </si>
  <si>
    <t>Suma de VALORACION TÉCNICA</t>
  </si>
  <si>
    <t>Suma de Presupuesto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</si>
</sst>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0.0"/>
    <numFmt numFmtId="165" formatCode="&quot;$&quot;\ #,##0"/>
    <numFmt numFmtId="166" formatCode="#,##0.0"/>
  </numFmts>
  <fonts count="2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EE1A75"/>
      <name val="Calibri"/>
      <family val="2"/>
      <scheme val="minor"/>
    </font>
    <font>
      <sz val="11"/>
      <color rgb="FFEE1A75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203864"/>
      <name val="Arial"/>
      <family val="2"/>
    </font>
    <font>
      <sz val="12"/>
      <color rgb="FF203864"/>
      <name val="Arial"/>
      <family val="2"/>
    </font>
    <font>
      <b/>
      <sz val="18"/>
      <color rgb="FF203864"/>
      <name val="Arial Narrow"/>
      <family val="2"/>
    </font>
    <font>
      <sz val="10"/>
      <name val="Calibri"/>
      <family val="2"/>
      <scheme val="minor"/>
    </font>
    <font>
      <sz val="12"/>
      <color theme="8" tint="-0.499984740745262"/>
      <name val="Arial"/>
      <family val="2"/>
    </font>
    <font>
      <b/>
      <sz val="12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0"/>
      <name val="Arial Narrow"/>
      <family val="2"/>
    </font>
    <font>
      <b/>
      <sz val="12"/>
      <name val="Arial"/>
      <family val="2"/>
    </font>
    <font>
      <b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5B9BD5"/>
      </left>
      <right style="medium">
        <color rgb="FF5B9BD5"/>
      </right>
      <top style="thick">
        <color rgb="FF5B9BD5"/>
      </top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 style="medium">
        <color rgb="FF5B9BD5"/>
      </right>
      <top/>
      <bottom style="medium">
        <color rgb="FF5B9BD5"/>
      </bottom>
      <diagonal/>
    </border>
    <border>
      <left/>
      <right style="medium">
        <color rgb="FF5B9BD5"/>
      </right>
      <top style="thick">
        <color rgb="FF5B9BD5"/>
      </top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/>
      <bottom/>
      <diagonal/>
    </border>
    <border>
      <left style="medium">
        <color rgb="FF5B9BD5"/>
      </left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5B9BD5"/>
      </left>
      <right/>
      <top style="thick">
        <color rgb="FF5B9BD5"/>
      </top>
      <bottom style="medium">
        <color rgb="FF5B9BD5"/>
      </bottom>
      <diagonal/>
    </border>
    <border>
      <left style="medium">
        <color rgb="FF5B9BD5"/>
      </left>
      <right style="medium">
        <color rgb="FF00B0F0"/>
      </right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00B0F0"/>
      </top>
      <bottom style="medium">
        <color rgb="FF00B0F0"/>
      </bottom>
      <diagonal/>
    </border>
    <border>
      <left style="medium">
        <color rgb="FF5B9BD5"/>
      </left>
      <right style="medium">
        <color rgb="FF00B0F0"/>
      </right>
      <top style="medium">
        <color rgb="FF5B9BD5"/>
      </top>
      <bottom/>
      <diagonal/>
    </border>
    <border>
      <left style="medium">
        <color rgb="FF5B9BD5"/>
      </left>
      <right style="medium">
        <color rgb="FF00B0F0"/>
      </right>
      <top/>
      <bottom style="medium">
        <color rgb="FF5B9BD5"/>
      </bottom>
      <diagonal/>
    </border>
    <border>
      <left/>
      <right/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medium">
        <color rgb="FF5B9BD5"/>
      </left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thick">
        <color rgb="FF5B9BD5"/>
      </top>
      <bottom style="medium">
        <color rgb="FF00B0F0"/>
      </bottom>
      <diagonal/>
    </border>
    <border>
      <left/>
      <right/>
      <top style="thick">
        <color rgb="FF5B9BD5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hair">
        <color auto="1"/>
      </left>
      <right style="hair">
        <color auto="1"/>
      </right>
      <top style="medium">
        <color rgb="FF0070C0"/>
      </top>
      <bottom style="hair">
        <color auto="1"/>
      </bottom>
      <diagonal/>
    </border>
    <border>
      <left/>
      <right style="thin">
        <color rgb="FF00B0F0"/>
      </right>
      <top/>
      <bottom/>
      <diagonal/>
    </border>
    <border>
      <left style="medium">
        <color rgb="FFFFC000"/>
      </left>
      <right style="medium">
        <color rgb="FF0070C0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rgb="FFFFC000"/>
      </left>
      <right style="medium">
        <color rgb="FFFFC000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/>
      <diagonal/>
    </border>
    <border>
      <left style="hair">
        <color auto="1"/>
      </left>
      <right style="hair">
        <color auto="1"/>
      </right>
      <top style="medium">
        <color theme="4" tint="-0.249977111117893"/>
      </top>
      <bottom style="hair">
        <color auto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rgb="FF0070C0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hair">
        <color auto="1"/>
      </bottom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hair">
        <color auto="1"/>
      </left>
      <right style="hair">
        <color auto="1"/>
      </right>
      <top style="medium">
        <color theme="4" tint="0.59999389629810485"/>
      </top>
      <bottom style="hair">
        <color auto="1"/>
      </bottom>
      <diagonal/>
    </border>
    <border>
      <left style="hair">
        <color auto="1"/>
      </left>
      <right/>
      <top style="medium">
        <color theme="4" tint="0.59999389629810485"/>
      </top>
      <bottom style="hair">
        <color auto="1"/>
      </bottom>
      <diagonal/>
    </border>
    <border>
      <left style="medium">
        <color theme="4" tint="0.59999389629810485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  <border>
      <left style="medium">
        <color theme="2" tint="-0.249977111117893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</borders>
  <cellStyleXfs count="3">
    <xf numFmtId="0" fontId="0" fillId="0" borderId="0"/>
    <xf numFmtId="0" fontId="2" fillId="0" borderId="0"/>
    <xf numFmtId="42" fontId="2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4" fillId="7" borderId="0" xfId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0" fillId="0" borderId="1" xfId="0" applyBorder="1"/>
    <xf numFmtId="0" fontId="9" fillId="0" borderId="0" xfId="0" applyFont="1"/>
    <xf numFmtId="166" fontId="0" fillId="0" borderId="0" xfId="0" applyNumberFormat="1"/>
    <xf numFmtId="0" fontId="11" fillId="0" borderId="0" xfId="0" applyFont="1"/>
    <xf numFmtId="0" fontId="1" fillId="0" borderId="0" xfId="0" applyFont="1"/>
    <xf numFmtId="0" fontId="12" fillId="0" borderId="0" xfId="0" applyFont="1"/>
    <xf numFmtId="0" fontId="13" fillId="8" borderId="7" xfId="0" applyFont="1" applyFill="1" applyBorder="1" applyAlignment="1">
      <alignment horizontal="center" vertical="center" wrapText="1" readingOrder="1"/>
    </xf>
    <xf numFmtId="0" fontId="9" fillId="2" borderId="0" xfId="0" applyFont="1" applyFill="1"/>
    <xf numFmtId="0" fontId="14" fillId="2" borderId="8" xfId="0" applyFont="1" applyFill="1" applyBorder="1" applyAlignment="1">
      <alignment horizontal="left" vertical="center" wrapText="1" readingOrder="1"/>
    </xf>
    <xf numFmtId="0" fontId="8" fillId="9" borderId="3" xfId="1" applyFont="1" applyFill="1" applyBorder="1"/>
    <xf numFmtId="0" fontId="16" fillId="2" borderId="3" xfId="1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18" fillId="8" borderId="7" xfId="0" applyFont="1" applyFill="1" applyBorder="1" applyAlignment="1">
      <alignment horizontal="center" vertical="center" wrapText="1" readingOrder="1"/>
    </xf>
    <xf numFmtId="0" fontId="16" fillId="2" borderId="0" xfId="1" applyFont="1" applyFill="1" applyAlignment="1">
      <alignment horizontal="left" vertical="top"/>
    </xf>
    <xf numFmtId="166" fontId="0" fillId="2" borderId="0" xfId="0" applyNumberFormat="1" applyFill="1" applyAlignment="1">
      <alignment wrapText="1"/>
    </xf>
    <xf numFmtId="0" fontId="10" fillId="2" borderId="0" xfId="0" applyFont="1" applyFill="1" applyAlignment="1">
      <alignment wrapText="1"/>
    </xf>
    <xf numFmtId="0" fontId="0" fillId="2" borderId="0" xfId="0" applyFill="1"/>
    <xf numFmtId="42" fontId="10" fillId="2" borderId="0" xfId="2" applyFont="1" applyFill="1" applyBorder="1" applyAlignment="1">
      <alignment wrapText="1"/>
    </xf>
    <xf numFmtId="166" fontId="9" fillId="2" borderId="0" xfId="1" applyNumberFormat="1" applyFont="1" applyFill="1" applyAlignment="1">
      <alignment horizontal="center"/>
    </xf>
    <xf numFmtId="0" fontId="17" fillId="2" borderId="8" xfId="0" applyFont="1" applyFill="1" applyBorder="1" applyAlignment="1">
      <alignment horizontal="left" vertical="center" wrapText="1" readingOrder="1"/>
    </xf>
    <xf numFmtId="0" fontId="14" fillId="2" borderId="0" xfId="0" applyFont="1" applyFill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2" fillId="0" borderId="1" xfId="0" applyFont="1" applyBorder="1"/>
    <xf numFmtId="0" fontId="17" fillId="2" borderId="11" xfId="0" applyFont="1" applyFill="1" applyBorder="1" applyAlignment="1">
      <alignment horizontal="center" vertical="center" wrapText="1" readingOrder="1"/>
    </xf>
    <xf numFmtId="0" fontId="14" fillId="2" borderId="11" xfId="0" applyFont="1" applyFill="1" applyBorder="1" applyAlignment="1">
      <alignment horizontal="left" vertical="center" wrapText="1" readingOrder="1"/>
    </xf>
    <xf numFmtId="0" fontId="13" fillId="8" borderId="10" xfId="0" applyFont="1" applyFill="1" applyBorder="1" applyAlignment="1">
      <alignment horizontal="center" vertical="center" wrapText="1" readingOrder="1"/>
    </xf>
    <xf numFmtId="0" fontId="16" fillId="5" borderId="3" xfId="1" applyFont="1" applyFill="1" applyBorder="1" applyAlignment="1">
      <alignment horizontal="center"/>
    </xf>
    <xf numFmtId="0" fontId="22" fillId="5" borderId="3" xfId="1" applyFont="1" applyFill="1" applyBorder="1" applyAlignment="1">
      <alignment horizontal="center"/>
    </xf>
    <xf numFmtId="0" fontId="22" fillId="7" borderId="3" xfId="1" applyFont="1" applyFill="1" applyBorder="1" applyAlignment="1">
      <alignment horizontal="center"/>
    </xf>
    <xf numFmtId="165" fontId="22" fillId="5" borderId="2" xfId="1" applyNumberFormat="1" applyFont="1" applyFill="1" applyBorder="1" applyAlignment="1">
      <alignment horizontal="center"/>
    </xf>
    <xf numFmtId="0" fontId="23" fillId="0" borderId="1" xfId="0" applyFont="1" applyBorder="1"/>
    <xf numFmtId="0" fontId="13" fillId="2" borderId="11" xfId="0" applyFont="1" applyFill="1" applyBorder="1" applyAlignment="1">
      <alignment horizontal="left" vertical="center" wrapText="1" readingOrder="1"/>
    </xf>
    <xf numFmtId="0" fontId="13" fillId="2" borderId="8" xfId="0" applyFont="1" applyFill="1" applyBorder="1" applyAlignment="1">
      <alignment horizontal="left" vertical="center" wrapText="1" readingOrder="1"/>
    </xf>
    <xf numFmtId="0" fontId="24" fillId="0" borderId="1" xfId="0" applyFont="1" applyBorder="1"/>
    <xf numFmtId="0" fontId="15" fillId="3" borderId="21" xfId="0" applyFont="1" applyFill="1" applyBorder="1" applyAlignment="1">
      <alignment vertical="center" wrapText="1" readingOrder="1"/>
    </xf>
    <xf numFmtId="0" fontId="19" fillId="2" borderId="26" xfId="0" applyFont="1" applyFill="1" applyBorder="1" applyAlignment="1">
      <alignment horizontal="left" vertical="center" wrapText="1" readingOrder="1"/>
    </xf>
    <xf numFmtId="0" fontId="13" fillId="8" borderId="27" xfId="0" applyFont="1" applyFill="1" applyBorder="1" applyAlignment="1">
      <alignment horizontal="center" vertical="center" wrapText="1" readingOrder="1"/>
    </xf>
    <xf numFmtId="0" fontId="14" fillId="2" borderId="12" xfId="0" applyFont="1" applyFill="1" applyBorder="1" applyAlignment="1">
      <alignment horizontal="left" vertical="center" wrapText="1" readingOrder="1"/>
    </xf>
    <xf numFmtId="0" fontId="14" fillId="2" borderId="29" xfId="0" applyFont="1" applyFill="1" applyBorder="1" applyAlignment="1">
      <alignment horizontal="left" vertical="center" wrapText="1" readingOrder="1"/>
    </xf>
    <xf numFmtId="0" fontId="14" fillId="2" borderId="28" xfId="0" applyFont="1" applyFill="1" applyBorder="1" applyAlignment="1">
      <alignment horizontal="left" vertical="center" wrapText="1" readingOrder="1"/>
    </xf>
    <xf numFmtId="0" fontId="0" fillId="0" borderId="32" xfId="0" applyBorder="1"/>
    <xf numFmtId="0" fontId="0" fillId="0" borderId="33" xfId="0" applyBorder="1"/>
    <xf numFmtId="0" fontId="14" fillId="2" borderId="35" xfId="0" applyFont="1" applyFill="1" applyBorder="1" applyAlignment="1">
      <alignment horizontal="left" vertical="center" wrapText="1" readingOrder="1"/>
    </xf>
    <xf numFmtId="0" fontId="19" fillId="2" borderId="24" xfId="0" applyFont="1" applyFill="1" applyBorder="1" applyAlignment="1">
      <alignment horizontal="left" vertical="center" wrapText="1" readingOrder="1"/>
    </xf>
    <xf numFmtId="0" fontId="14" fillId="2" borderId="26" xfId="0" applyFont="1" applyFill="1" applyBorder="1" applyAlignment="1">
      <alignment horizontal="left" vertical="center" wrapText="1" readingOrder="1"/>
    </xf>
    <xf numFmtId="0" fontId="14" fillId="2" borderId="36" xfId="0" applyFont="1" applyFill="1" applyBorder="1" applyAlignment="1">
      <alignment horizontal="left" vertical="center" wrapText="1" readingOrder="1"/>
    </xf>
    <xf numFmtId="0" fontId="14" fillId="2" borderId="24" xfId="0" applyFont="1" applyFill="1" applyBorder="1" applyAlignment="1">
      <alignment horizontal="left" vertical="center" wrapText="1" readingOrder="1"/>
    </xf>
    <xf numFmtId="0" fontId="18" fillId="8" borderId="37" xfId="0" applyFont="1" applyFill="1" applyBorder="1" applyAlignment="1">
      <alignment horizontal="center" vertical="center" wrapText="1" readingOrder="1"/>
    </xf>
    <xf numFmtId="0" fontId="14" fillId="2" borderId="25" xfId="0" applyFont="1" applyFill="1" applyBorder="1" applyAlignment="1">
      <alignment horizontal="left" vertical="center" wrapText="1" readingOrder="1"/>
    </xf>
    <xf numFmtId="0" fontId="13" fillId="8" borderId="37" xfId="0" applyFont="1" applyFill="1" applyBorder="1" applyAlignment="1">
      <alignment horizontal="center" vertical="center" wrapText="1" readingOrder="1"/>
    </xf>
    <xf numFmtId="0" fontId="14" fillId="2" borderId="33" xfId="0" applyFont="1" applyFill="1" applyBorder="1" applyAlignment="1">
      <alignment horizontal="left" vertical="center" wrapText="1" readingOrder="1"/>
    </xf>
    <xf numFmtId="0" fontId="13" fillId="8" borderId="38" xfId="0" applyFont="1" applyFill="1" applyBorder="1" applyAlignment="1">
      <alignment horizontal="center" vertical="center" wrapText="1" readingOrder="1"/>
    </xf>
    <xf numFmtId="166" fontId="22" fillId="2" borderId="1" xfId="0" applyNumberFormat="1" applyFont="1" applyFill="1" applyBorder="1" applyAlignment="1">
      <alignment wrapText="1"/>
    </xf>
    <xf numFmtId="166" fontId="22" fillId="0" borderId="1" xfId="0" applyNumberFormat="1" applyFont="1" applyBorder="1" applyAlignment="1">
      <alignment wrapText="1"/>
    </xf>
    <xf numFmtId="0" fontId="22" fillId="2" borderId="1" xfId="0" applyFont="1" applyFill="1" applyBorder="1" applyAlignment="1">
      <alignment wrapText="1"/>
    </xf>
    <xf numFmtId="0" fontId="16" fillId="5" borderId="1" xfId="1" applyFont="1" applyFill="1" applyBorder="1" applyAlignment="1">
      <alignment horizontal="left" vertical="top"/>
    </xf>
    <xf numFmtId="0" fontId="23" fillId="5" borderId="1" xfId="0" applyFont="1" applyFill="1" applyBorder="1" applyAlignment="1">
      <alignment wrapText="1"/>
    </xf>
    <xf numFmtId="0" fontId="16" fillId="4" borderId="39" xfId="1" applyFont="1" applyFill="1" applyBorder="1" applyAlignment="1">
      <alignment horizontal="center"/>
    </xf>
    <xf numFmtId="0" fontId="16" fillId="4" borderId="2" xfId="1" applyFont="1" applyFill="1" applyBorder="1" applyAlignment="1">
      <alignment horizontal="center"/>
    </xf>
    <xf numFmtId="0" fontId="16" fillId="5" borderId="40" xfId="1" applyFont="1" applyFill="1" applyBorder="1" applyAlignment="1">
      <alignment horizontal="center"/>
    </xf>
    <xf numFmtId="0" fontId="16" fillId="5" borderId="45" xfId="1" applyFont="1" applyFill="1" applyBorder="1" applyAlignment="1">
      <alignment horizontal="center"/>
    </xf>
    <xf numFmtId="0" fontId="5" fillId="11" borderId="44" xfId="1" applyFont="1" applyFill="1" applyBorder="1" applyAlignment="1">
      <alignment horizontal="center" vertical="center" wrapText="1"/>
    </xf>
    <xf numFmtId="0" fontId="5" fillId="11" borderId="43" xfId="1" applyFont="1" applyFill="1" applyBorder="1" applyAlignment="1">
      <alignment horizontal="center" vertical="center" wrapText="1"/>
    </xf>
    <xf numFmtId="0" fontId="5" fillId="11" borderId="46" xfId="1" applyFont="1" applyFill="1" applyBorder="1" applyAlignment="1">
      <alignment horizontal="center" vertical="center" wrapText="1"/>
    </xf>
    <xf numFmtId="0" fontId="0" fillId="0" borderId="49" xfId="0" applyBorder="1"/>
    <xf numFmtId="0" fontId="16" fillId="4" borderId="50" xfId="1" applyFont="1" applyFill="1" applyBorder="1" applyAlignment="1">
      <alignment horizontal="center"/>
    </xf>
    <xf numFmtId="0" fontId="27" fillId="7" borderId="0" xfId="0" applyFont="1" applyFill="1" applyAlignment="1">
      <alignment horizontal="center" vertical="center" wrapText="1" readingOrder="1"/>
    </xf>
    <xf numFmtId="0" fontId="27" fillId="7" borderId="51" xfId="0" applyFont="1" applyFill="1" applyBorder="1" applyAlignment="1">
      <alignment horizontal="center" vertical="center" wrapText="1" readingOrder="1"/>
    </xf>
    <xf numFmtId="0" fontId="27" fillId="7" borderId="52" xfId="0" applyFont="1" applyFill="1" applyBorder="1" applyAlignment="1">
      <alignment horizontal="center" vertical="center" wrapText="1" readingOrder="1"/>
    </xf>
    <xf numFmtId="0" fontId="27" fillId="7" borderId="53" xfId="0" applyFont="1" applyFill="1" applyBorder="1" applyAlignment="1">
      <alignment horizontal="center" vertical="center" wrapText="1" readingOrder="1"/>
    </xf>
    <xf numFmtId="0" fontId="5" fillId="5" borderId="54" xfId="1" applyFont="1" applyFill="1" applyBorder="1" applyAlignment="1">
      <alignment horizontal="center" vertical="center" wrapText="1"/>
    </xf>
    <xf numFmtId="2" fontId="16" fillId="4" borderId="50" xfId="1" applyNumberFormat="1" applyFont="1" applyFill="1" applyBorder="1" applyAlignment="1">
      <alignment horizontal="center"/>
    </xf>
    <xf numFmtId="2" fontId="16" fillId="4" borderId="2" xfId="1" applyNumberFormat="1" applyFont="1" applyFill="1" applyBorder="1" applyAlignment="1">
      <alignment horizontal="center"/>
    </xf>
    <xf numFmtId="166" fontId="22" fillId="5" borderId="40" xfId="1" applyNumberFormat="1" applyFont="1" applyFill="1" applyBorder="1" applyAlignment="1">
      <alignment horizontal="center"/>
    </xf>
    <xf numFmtId="166" fontId="22" fillId="5" borderId="3" xfId="1" applyNumberFormat="1" applyFont="1" applyFill="1" applyBorder="1" applyAlignment="1">
      <alignment horizontal="center"/>
    </xf>
    <xf numFmtId="164" fontId="22" fillId="12" borderId="3" xfId="1" applyNumberFormat="1" applyFont="1" applyFill="1" applyBorder="1" applyAlignment="1">
      <alignment horizontal="center"/>
    </xf>
    <xf numFmtId="164" fontId="22" fillId="12" borderId="40" xfId="1" applyNumberFormat="1" applyFont="1" applyFill="1" applyBorder="1" applyAlignment="1">
      <alignment horizontal="center"/>
    </xf>
    <xf numFmtId="166" fontId="4" fillId="11" borderId="41" xfId="1" applyNumberFormat="1" applyFont="1" applyFill="1" applyBorder="1" applyAlignment="1">
      <alignment horizontal="center" vertical="center" wrapText="1"/>
    </xf>
    <xf numFmtId="0" fontId="4" fillId="10" borderId="55" xfId="1" applyFont="1" applyFill="1" applyBorder="1" applyAlignment="1">
      <alignment horizontal="center" vertical="center" wrapText="1"/>
    </xf>
    <xf numFmtId="0" fontId="22" fillId="5" borderId="56" xfId="1" applyFont="1" applyFill="1" applyBorder="1" applyAlignment="1">
      <alignment horizontal="center"/>
    </xf>
    <xf numFmtId="165" fontId="22" fillId="5" borderId="57" xfId="1" applyNumberFormat="1" applyFont="1" applyFill="1" applyBorder="1" applyAlignment="1">
      <alignment horizontal="center"/>
    </xf>
    <xf numFmtId="0" fontId="5" fillId="4" borderId="58" xfId="1" applyFont="1" applyFill="1" applyBorder="1" applyAlignment="1">
      <alignment horizontal="center" vertical="center" wrapText="1"/>
    </xf>
    <xf numFmtId="0" fontId="5" fillId="4" borderId="59" xfId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wrapText="1"/>
    </xf>
    <xf numFmtId="0" fontId="23" fillId="0" borderId="0" xfId="0" applyFont="1" applyAlignment="1">
      <alignment wrapText="1"/>
    </xf>
    <xf numFmtId="0" fontId="28" fillId="0" borderId="1" xfId="0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5" fillId="5" borderId="14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5" fillId="5" borderId="1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 readingOrder="1"/>
    </xf>
    <xf numFmtId="0" fontId="13" fillId="2" borderId="9" xfId="0" applyFont="1" applyFill="1" applyBorder="1" applyAlignment="1">
      <alignment horizontal="center" vertical="center" wrapText="1" readingOrder="1"/>
    </xf>
    <xf numFmtId="0" fontId="15" fillId="3" borderId="6" xfId="0" applyFont="1" applyFill="1" applyBorder="1" applyAlignment="1">
      <alignment horizontal="center" vertical="center" wrapText="1" readingOrder="1"/>
    </xf>
    <xf numFmtId="0" fontId="15" fillId="3" borderId="22" xfId="0" applyFont="1" applyFill="1" applyBorder="1" applyAlignment="1">
      <alignment horizontal="center" vertical="center" wrapText="1" readingOrder="1"/>
    </xf>
    <xf numFmtId="0" fontId="14" fillId="2" borderId="26" xfId="0" applyFont="1" applyFill="1" applyBorder="1" applyAlignment="1">
      <alignment horizontal="center" vertical="center" wrapText="1" readingOrder="1"/>
    </xf>
    <xf numFmtId="0" fontId="14" fillId="2" borderId="25" xfId="0" applyFont="1" applyFill="1" applyBorder="1" applyAlignment="1">
      <alignment horizontal="center" vertical="center" wrapText="1" readingOrder="1"/>
    </xf>
    <xf numFmtId="0" fontId="26" fillId="11" borderId="23" xfId="0" applyFont="1" applyFill="1" applyBorder="1" applyAlignment="1">
      <alignment horizontal="center" vertical="center" wrapText="1" readingOrder="1"/>
    </xf>
    <xf numFmtId="0" fontId="14" fillId="2" borderId="8" xfId="0" applyFont="1" applyFill="1" applyBorder="1" applyAlignment="1">
      <alignment horizontal="center" vertical="center" wrapText="1" readingOrder="1"/>
    </xf>
    <xf numFmtId="0" fontId="14" fillId="2" borderId="9" xfId="0" applyFont="1" applyFill="1" applyBorder="1" applyAlignment="1">
      <alignment horizontal="center" vertical="center" wrapText="1" readingOrder="1"/>
    </xf>
    <xf numFmtId="0" fontId="14" fillId="2" borderId="34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 readingOrder="1"/>
    </xf>
    <xf numFmtId="0" fontId="14" fillId="2" borderId="30" xfId="0" applyFont="1" applyFill="1" applyBorder="1" applyAlignment="1">
      <alignment horizontal="center" vertical="center" wrapText="1" readingOrder="1"/>
    </xf>
    <xf numFmtId="0" fontId="14" fillId="2" borderId="31" xfId="0" applyFont="1" applyFill="1" applyBorder="1" applyAlignment="1">
      <alignment horizontal="center" vertical="center" wrapText="1" readingOrder="1"/>
    </xf>
    <xf numFmtId="0" fontId="7" fillId="5" borderId="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27" fillId="11" borderId="44" xfId="0" applyFont="1" applyFill="1" applyBorder="1" applyAlignment="1">
      <alignment horizontal="center" vertical="center" wrapText="1"/>
    </xf>
    <xf numFmtId="0" fontId="27" fillId="11" borderId="41" xfId="0" applyFont="1" applyFill="1" applyBorder="1" applyAlignment="1">
      <alignment horizontal="center" vertical="center" wrapText="1"/>
    </xf>
    <xf numFmtId="0" fontId="27" fillId="11" borderId="42" xfId="0" applyFont="1" applyFill="1" applyBorder="1" applyAlignment="1">
      <alignment horizontal="center" vertical="center" wrapText="1"/>
    </xf>
    <xf numFmtId="0" fontId="27" fillId="7" borderId="48" xfId="0" applyFont="1" applyFill="1" applyBorder="1" applyAlignment="1">
      <alignment horizontal="center" vertical="center" wrapText="1" readingOrder="1"/>
    </xf>
    <xf numFmtId="0" fontId="27" fillId="7" borderId="47" xfId="0" applyFont="1" applyFill="1" applyBorder="1" applyAlignment="1">
      <alignment horizontal="center" vertical="center" wrapText="1" readingOrder="1"/>
    </xf>
  </cellXfs>
  <cellStyles count="3">
    <cellStyle name="Moneda [0]" xfId="2" builtinId="7"/>
    <cellStyle name="Normal" xfId="0" builtinId="0"/>
    <cellStyle name="Normal 3" xfId="1" xr:uid="{00000000-0005-0000-0000-000002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#,##0.0"/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textRotation="0" indent="0" justifyLastLine="0" shrinkToFit="0" readingOrder="0"/>
      <border diagonalUp="0" diagonalDown="0" outline="0">
        <left style="hair">
          <color indexed="64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FF99"/>
      <color rgb="FFEE1A75"/>
      <color rgb="FFFCFDCF"/>
      <color rgb="FFEEF6A4"/>
      <color rgb="FFFF9999"/>
      <color rgb="FFFFCCFF"/>
      <color rgb="FF66FFFF"/>
      <color rgb="FF66FF66"/>
      <color rgb="FF00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376347683398453E-2"/>
          <c:y val="3.3600606879393542E-2"/>
          <c:w val="0.91220021577057464"/>
          <c:h val="0.8955379500454943"/>
        </c:manualLayout>
      </c:layout>
      <c:bubbleChart>
        <c:varyColors val="1"/>
        <c:ser>
          <c:idx val="2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1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886-45C9-809F-BE513E3D3AD6}"/>
              </c:ext>
            </c:extLst>
          </c:dPt>
          <c:dPt>
            <c:idx val="2"/>
            <c:invertIfNegative val="0"/>
            <c:bubble3D val="1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9D-4D23-B8CC-8FF5C0C4B86E}"/>
              </c:ext>
            </c:extLst>
          </c:dPt>
          <c:dPt>
            <c:idx val="3"/>
            <c:invertIfNegative val="0"/>
            <c:bubble3D val="1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9D-4D23-B8CC-8FF5C0C4B86E}"/>
              </c:ext>
            </c:extLst>
          </c:dPt>
          <c:dPt>
            <c:idx val="4"/>
            <c:invertIfNegative val="0"/>
            <c:bubble3D val="1"/>
            <c:spPr>
              <a:solidFill>
                <a:srgbClr val="EE1A7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9D-4D23-B8CC-8FF5C0C4B86E}"/>
              </c:ext>
            </c:extLst>
          </c:dPt>
          <c:dPt>
            <c:idx val="5"/>
            <c:invertIfNegative val="0"/>
            <c:bubble3D val="1"/>
            <c:spPr>
              <a:solidFill>
                <a:srgbClr val="00FF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C9D-4D23-B8CC-8FF5C0C4B86E}"/>
              </c:ext>
            </c:extLst>
          </c:dPt>
          <c:dPt>
            <c:idx val="6"/>
            <c:invertIfNegative val="0"/>
            <c:bubble3D val="1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9D-4D23-B8CC-8FF5C0C4B86E}"/>
              </c:ext>
            </c:extLst>
          </c:dPt>
          <c:dPt>
            <c:idx val="7"/>
            <c:invertIfNegative val="0"/>
            <c:bubble3D val="1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C9D-4D23-B8CC-8FF5C0C4B86E}"/>
              </c:ext>
            </c:extLst>
          </c:dPt>
          <c:dPt>
            <c:idx val="8"/>
            <c:invertIfNegative val="0"/>
            <c:bubble3D val="1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C9D-4D23-B8CC-8FF5C0C4B86E}"/>
              </c:ext>
            </c:extLst>
          </c:dPt>
          <c:dPt>
            <c:idx val="9"/>
            <c:invertIfNegative val="0"/>
            <c:bubble3D val="1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C9D-4D23-B8CC-8FF5C0C4B86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80718A7-FA24-4A2B-AC10-64EA97C5D7D5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AC9D-4D23-B8CC-8FF5C0C4B8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4EAEA24-B4F1-412E-B620-17A39C26E3E3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D886-45C9-809F-BE513E3D3AD6}"/>
                </c:ext>
              </c:extLst>
            </c:dLbl>
            <c:dLbl>
              <c:idx val="2"/>
              <c:layout>
                <c:manualLayout>
                  <c:x val="-8.2729021543020323E-2"/>
                  <c:y val="-5.8037411882588846E-2"/>
                </c:manualLayout>
              </c:layout>
              <c:tx>
                <c:rich>
                  <a:bodyPr/>
                  <a:lstStyle/>
                  <a:p>
                    <a:fld id="{97B2FB5C-99EE-4FB6-B437-117B59E6F0DE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C9D-4D23-B8CC-8FF5C0C4B86E}"/>
                </c:ext>
              </c:extLst>
            </c:dLbl>
            <c:dLbl>
              <c:idx val="3"/>
              <c:layout>
                <c:manualLayout>
                  <c:x val="-6.3571067273647017E-2"/>
                  <c:y val="5.1928210631790025E-2"/>
                </c:manualLayout>
              </c:layout>
              <c:tx>
                <c:rich>
                  <a:bodyPr/>
                  <a:lstStyle/>
                  <a:p>
                    <a:fld id="{5DA87290-1B13-4B7F-87B1-0D9D75F4E830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C9D-4D23-B8CC-8FF5C0C4B86E}"/>
                </c:ext>
              </c:extLst>
            </c:dLbl>
            <c:dLbl>
              <c:idx val="4"/>
              <c:layout>
                <c:manualLayout>
                  <c:x val="-0.1415342581418598"/>
                  <c:y val="0"/>
                </c:manualLayout>
              </c:layout>
              <c:tx>
                <c:rich>
                  <a:bodyPr/>
                  <a:lstStyle/>
                  <a:p>
                    <a:fld id="{EE4385FB-331B-48A8-90DF-C7D56FDB4EBB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C9D-4D23-B8CC-8FF5C0C4B86E}"/>
                </c:ext>
              </c:extLst>
            </c:dLbl>
            <c:dLbl>
              <c:idx val="5"/>
              <c:layout>
                <c:manualLayout>
                  <c:x val="2.4326686023124048E-2"/>
                  <c:y val="3.970980813019237E-2"/>
                </c:manualLayout>
              </c:layout>
              <c:tx>
                <c:rich>
                  <a:bodyPr/>
                  <a:lstStyle/>
                  <a:p>
                    <a:fld id="{40D55F2C-AC01-4C53-B736-E65B45FAA490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C9D-4D23-B8CC-8FF5C0C4B86E}"/>
                </c:ext>
              </c:extLst>
            </c:dLbl>
            <c:dLbl>
              <c:idx val="6"/>
              <c:layout>
                <c:manualLayout>
                  <c:x val="-6.3744877110391479E-2"/>
                  <c:y val="9.1638018761982284E-2"/>
                </c:manualLayout>
              </c:layout>
              <c:tx>
                <c:rich>
                  <a:bodyPr/>
                  <a:lstStyle/>
                  <a:p>
                    <a:fld id="{92C44810-0F7B-46A9-9BB5-EC6595429D65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C9D-4D23-B8CC-8FF5C0C4B86E}"/>
                </c:ext>
              </c:extLst>
            </c:dLbl>
            <c:dLbl>
              <c:idx val="7"/>
              <c:layout>
                <c:manualLayout>
                  <c:x val="-8.3929281222244786E-2"/>
                  <c:y val="-7.3310415009585919E-2"/>
                </c:manualLayout>
              </c:layout>
              <c:tx>
                <c:rich>
                  <a:bodyPr/>
                  <a:lstStyle/>
                  <a:p>
                    <a:fld id="{F41CC431-F1C6-4C9F-B442-043EDD1FACCB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C9D-4D23-B8CC-8FF5C0C4B86E}"/>
                </c:ext>
              </c:extLst>
            </c:dLbl>
            <c:dLbl>
              <c:idx val="8"/>
              <c:layout>
                <c:manualLayout>
                  <c:x val="-8.0925764400845951E-2"/>
                  <c:y val="0.17411223564776643"/>
                </c:manualLayout>
              </c:layout>
              <c:tx>
                <c:rich>
                  <a:bodyPr/>
                  <a:lstStyle/>
                  <a:p>
                    <a:fld id="{407C1EE0-505C-4DB7-906B-897E2B131DEF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AC9D-4D23-B8CC-8FF5C0C4B86E}"/>
                </c:ext>
              </c:extLst>
            </c:dLbl>
            <c:dLbl>
              <c:idx val="9"/>
              <c:layout>
                <c:manualLayout>
                  <c:x val="-0.12353625751257573"/>
                  <c:y val="3.970980813019237E-2"/>
                </c:manualLayout>
              </c:layout>
              <c:tx>
                <c:rich>
                  <a:bodyPr/>
                  <a:lstStyle/>
                  <a:p>
                    <a:fld id="{16097FC8-A238-46C5-87AC-98B6223CAF1B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AC9D-4D23-B8CC-8FF5C0C4B8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xVal>
            <c:numRef>
              <c:f>'Grafico de Burbujas'!$C$4:$C$13</c:f>
              <c:numCache>
                <c:formatCode>#,##0.0</c:formatCode>
                <c:ptCount val="10"/>
                <c:pt idx="0">
                  <c:v>2.3333333333333335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'Grafico de Burbujas'!$D$4:$D$13</c:f>
              <c:numCache>
                <c:formatCode>#,##0.0</c:formatCode>
                <c:ptCount val="10"/>
                <c:pt idx="0">
                  <c:v>4.5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bubbleSize>
            <c:numRef>
              <c:f>'Grafico de Burbujas'!$E$4:$E$13</c:f>
              <c:numCache>
                <c:formatCode>General</c:formatCode>
                <c:ptCount val="10"/>
                <c:pt idx="0">
                  <c:v>10000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bubbleSize>
          <c:bubble3D val="1"/>
          <c:extLst>
            <c:ext xmlns:c15="http://schemas.microsoft.com/office/drawing/2012/chart" uri="{02D57815-91ED-43cb-92C2-25804820EDAC}">
              <c15:datalabelsRange>
                <c15:f>'Grafico de Burbujas'!$B$4:$B$13</c15:f>
                <c15:dlblRangeCache>
                  <c:ptCount val="10"/>
                  <c:pt idx="0">
                    <c:v>CDA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2-E881-4786-9F89-1F1298E75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65322024"/>
        <c:axId val="165961128"/>
      </c:bubbleChart>
      <c:valAx>
        <c:axId val="165322024"/>
        <c:scaling>
          <c:orientation val="minMax"/>
          <c:max val="6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prstDash val="solid"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961128"/>
        <c:crosses val="autoZero"/>
        <c:crossBetween val="midCat"/>
        <c:majorUnit val="1"/>
        <c:minorUnit val="1"/>
      </c:valAx>
      <c:valAx>
        <c:axId val="165961128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prstDash val="solid"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322024"/>
        <c:crosses val="autoZero"/>
        <c:crossBetween val="midCat"/>
        <c:minorUnit val="1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Grafico de Burbujas'!A1"/><Relationship Id="rId2" Type="http://schemas.openxmlformats.org/officeDocument/2006/relationships/hyperlink" Target="#Resultados!A1"/><Relationship Id="rId1" Type="http://schemas.openxmlformats.org/officeDocument/2006/relationships/hyperlink" Target="#Calificaci&#243;n_Incertidumbre!A1"/><Relationship Id="rId4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Resultados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Grafico de Burbujas'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57151</xdr:colOff>
      <xdr:row>8</xdr:row>
      <xdr:rowOff>0</xdr:rowOff>
    </xdr:from>
    <xdr:to>
      <xdr:col>9</xdr:col>
      <xdr:colOff>285750</xdr:colOff>
      <xdr:row>14</xdr:row>
      <xdr:rowOff>38100</xdr:rowOff>
    </xdr:to>
    <xdr:sp macro="" textlink="">
      <xdr:nvSpPr>
        <xdr:cNvPr id="2" name="4 Rectángulo redondeado">
          <a:hlinkClick xmlns:r="http://schemas.openxmlformats.org/officeDocument/2006/relationships" r:id="rId1" tooltip="Evaluación Criterios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62476" y="1781175"/>
          <a:ext cx="1752599" cy="1181100"/>
        </a:xfrm>
        <a:prstGeom prst="round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600" b="1" baseline="0">
              <a:solidFill>
                <a:schemeClr val="bg1"/>
              </a:solidFill>
            </a:rPr>
            <a:t>Evaluación Criterios</a:t>
          </a:r>
          <a:endParaRPr lang="es-CO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209551</xdr:colOff>
      <xdr:row>8</xdr:row>
      <xdr:rowOff>0</xdr:rowOff>
    </xdr:from>
    <xdr:to>
      <xdr:col>12</xdr:col>
      <xdr:colOff>476250</xdr:colOff>
      <xdr:row>14</xdr:row>
      <xdr:rowOff>38100</xdr:rowOff>
    </xdr:to>
    <xdr:sp macro="" textlink="">
      <xdr:nvSpPr>
        <xdr:cNvPr id="3" name="12 Rectángulo redondeado">
          <a:hlinkClick xmlns:r="http://schemas.openxmlformats.org/officeDocument/2006/relationships" r:id="rId2" tooltip="Resultados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000876" y="1781175"/>
          <a:ext cx="1790699" cy="1181100"/>
        </a:xfrm>
        <a:prstGeom prst="round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Resultados </a:t>
          </a:r>
          <a:endParaRPr lang="es-CO" sz="1400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13</xdr:col>
      <xdr:colOff>571502</xdr:colOff>
      <xdr:row>8</xdr:row>
      <xdr:rowOff>9525</xdr:rowOff>
    </xdr:from>
    <xdr:to>
      <xdr:col>15</xdr:col>
      <xdr:colOff>714376</xdr:colOff>
      <xdr:row>14</xdr:row>
      <xdr:rowOff>47625</xdr:rowOff>
    </xdr:to>
    <xdr:sp macro="" textlink="">
      <xdr:nvSpPr>
        <xdr:cNvPr id="4" name="13 Rectángulo redondeado">
          <a:hlinkClick xmlns:r="http://schemas.openxmlformats.org/officeDocument/2006/relationships" r:id="rId3" tooltip="Gráfica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648827" y="1790700"/>
          <a:ext cx="1666874" cy="1181100"/>
        </a:xfrm>
        <a:prstGeom prst="round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600" b="1">
              <a:solidFill>
                <a:schemeClr val="bg1"/>
              </a:solidFill>
            </a:rPr>
            <a:t>Gráfica</a:t>
          </a:r>
        </a:p>
      </xdr:txBody>
    </xdr:sp>
    <xdr:clientData/>
  </xdr:twoCellAnchor>
  <xdr:twoCellAnchor editAs="oneCell">
    <xdr:from>
      <xdr:col>2</xdr:col>
      <xdr:colOff>123825</xdr:colOff>
      <xdr:row>6</xdr:row>
      <xdr:rowOff>142875</xdr:rowOff>
    </xdr:from>
    <xdr:to>
      <xdr:col>5</xdr:col>
      <xdr:colOff>681209</xdr:colOff>
      <xdr:row>11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9150" y="1543050"/>
          <a:ext cx="2843384" cy="99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136070</xdr:rowOff>
    </xdr:from>
    <xdr:to>
      <xdr:col>1</xdr:col>
      <xdr:colOff>943429</xdr:colOff>
      <xdr:row>2</xdr:row>
      <xdr:rowOff>126539</xdr:rowOff>
    </xdr:to>
    <xdr:sp macro="" textlink="">
      <xdr:nvSpPr>
        <xdr:cNvPr id="3" name="2 Rectángulo redondeado">
          <a:hlinkClick xmlns:r="http://schemas.openxmlformats.org/officeDocument/2006/relationships" r:id="rId1" tooltip="Inicio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37607" y="136070"/>
          <a:ext cx="657679" cy="371469"/>
        </a:xfrm>
        <a:prstGeom prst="round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s-CO" sz="1200" b="1">
              <a:solidFill>
                <a:schemeClr val="bg1"/>
              </a:solidFill>
              <a:latin typeface="+mn-lt"/>
              <a:ea typeface="+mn-ea"/>
              <a:cs typeface="+mn-cs"/>
            </a:rPr>
            <a:t>Inicio</a:t>
          </a:r>
        </a:p>
      </xdr:txBody>
    </xdr:sp>
    <xdr:clientData/>
  </xdr:twoCellAnchor>
  <xdr:twoCellAnchor editAs="absolute">
    <xdr:from>
      <xdr:col>1</xdr:col>
      <xdr:colOff>1401536</xdr:colOff>
      <xdr:row>0</xdr:row>
      <xdr:rowOff>122465</xdr:rowOff>
    </xdr:from>
    <xdr:to>
      <xdr:col>2</xdr:col>
      <xdr:colOff>441212</xdr:colOff>
      <xdr:row>2</xdr:row>
      <xdr:rowOff>146279</xdr:rowOff>
    </xdr:to>
    <xdr:sp macro="" textlink="">
      <xdr:nvSpPr>
        <xdr:cNvPr id="4" name="2 Rectángulo redondeado">
          <a:hlinkClick xmlns:r="http://schemas.openxmlformats.org/officeDocument/2006/relationships" r:id="rId2" tooltip="Calificación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653393" y="122465"/>
          <a:ext cx="1502569" cy="404814"/>
        </a:xfrm>
        <a:prstGeom prst="round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s-CO" sz="1200" b="1">
              <a:solidFill>
                <a:schemeClr val="bg1"/>
              </a:solidFill>
              <a:latin typeface="+mn-lt"/>
              <a:ea typeface="+mn-ea"/>
              <a:cs typeface="+mn-cs"/>
            </a:rPr>
            <a:t>Resultados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209549</xdr:colOff>
      <xdr:row>0</xdr:row>
      <xdr:rowOff>0</xdr:rowOff>
    </xdr:from>
    <xdr:to>
      <xdr:col>11</xdr:col>
      <xdr:colOff>9526</xdr:colOff>
      <xdr:row>3</xdr:row>
      <xdr:rowOff>960836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1324" y="0"/>
          <a:ext cx="3848102" cy="3246836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142876</xdr:colOff>
      <xdr:row>3</xdr:row>
      <xdr:rowOff>905984</xdr:rowOff>
    </xdr:from>
    <xdr:to>
      <xdr:col>11</xdr:col>
      <xdr:colOff>361950</xdr:colOff>
      <xdr:row>5</xdr:row>
      <xdr:rowOff>294360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  <a:ext uri="{147F2762-F138-4A5C-976F-8EAC2B608ADB}">
              <a16:predDERef xmlns:a16="http://schemas.microsoft.com/office/drawing/2014/main" pred="{1D80FACD-8401-4D37-A081-871694D8EE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24" t="15236" r="12262"/>
        <a:stretch/>
      </xdr:blipFill>
      <xdr:spPr>
        <a:xfrm>
          <a:off x="6724651" y="3191984"/>
          <a:ext cx="4267199" cy="26268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619126</xdr:colOff>
      <xdr:row>0</xdr:row>
      <xdr:rowOff>261938</xdr:rowOff>
    </xdr:from>
    <xdr:to>
      <xdr:col>14</xdr:col>
      <xdr:colOff>1276805</xdr:colOff>
      <xdr:row>0</xdr:row>
      <xdr:rowOff>654843</xdr:rowOff>
    </xdr:to>
    <xdr:sp macro="" textlink="">
      <xdr:nvSpPr>
        <xdr:cNvPr id="3" name="2 Rectángulo redondeado">
          <a:hlinkClick xmlns:r="http://schemas.openxmlformats.org/officeDocument/2006/relationships" r:id="rId1" tooltip="Inicio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680157" y="261938"/>
          <a:ext cx="657679" cy="392905"/>
        </a:xfrm>
        <a:prstGeom prst="round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s-CO" sz="1200" b="1">
              <a:solidFill>
                <a:schemeClr val="bg1"/>
              </a:solidFill>
              <a:latin typeface="+mn-lt"/>
              <a:ea typeface="+mn-ea"/>
              <a:cs typeface="+mn-cs"/>
            </a:rPr>
            <a:t>Inicio</a:t>
          </a:r>
        </a:p>
      </xdr:txBody>
    </xdr:sp>
    <xdr:clientData/>
  </xdr:twoCellAnchor>
  <xdr:twoCellAnchor editAs="absolute">
    <xdr:from>
      <xdr:col>15</xdr:col>
      <xdr:colOff>140492</xdr:colOff>
      <xdr:row>0</xdr:row>
      <xdr:rowOff>250031</xdr:rowOff>
    </xdr:from>
    <xdr:to>
      <xdr:col>16</xdr:col>
      <xdr:colOff>309561</xdr:colOff>
      <xdr:row>0</xdr:row>
      <xdr:rowOff>654845</xdr:rowOff>
    </xdr:to>
    <xdr:sp macro="" textlink="">
      <xdr:nvSpPr>
        <xdr:cNvPr id="4" name="2 Rectángulo redondeado">
          <a:hlinkClick xmlns:r="http://schemas.openxmlformats.org/officeDocument/2006/relationships" r:id="rId2" tooltip="Gráfico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535023" y="250031"/>
          <a:ext cx="1502569" cy="404814"/>
        </a:xfrm>
        <a:prstGeom prst="round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s-CO" sz="1200" b="1">
              <a:solidFill>
                <a:schemeClr val="bg1"/>
              </a:solidFill>
              <a:latin typeface="+mn-lt"/>
              <a:ea typeface="+mn-ea"/>
              <a:cs typeface="+mn-cs"/>
            </a:rPr>
            <a:t>Gráfico</a:t>
          </a:r>
          <a:r>
            <a:rPr lang="es-CO" sz="12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de Burbujas</a:t>
          </a:r>
          <a:endParaRPr lang="es-CO" sz="12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3</xdr:row>
      <xdr:rowOff>33336</xdr:rowOff>
    </xdr:from>
    <xdr:to>
      <xdr:col>14</xdr:col>
      <xdr:colOff>381000</xdr:colOff>
      <xdr:row>24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592666</xdr:colOff>
      <xdr:row>15</xdr:row>
      <xdr:rowOff>31750</xdr:rowOff>
    </xdr:from>
    <xdr:to>
      <xdr:col>9</xdr:col>
      <xdr:colOff>592667</xdr:colOff>
      <xdr:row>23</xdr:row>
      <xdr:rowOff>95250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H="1">
          <a:off x="8085666" y="3354917"/>
          <a:ext cx="1" cy="1587500"/>
        </a:xfrm>
        <a:prstGeom prst="line">
          <a:avLst/>
        </a:prstGeom>
        <a:ln>
          <a:solidFill>
            <a:schemeClr val="accent1"/>
          </a:solidFill>
          <a:prstDash val="sysDot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539750</xdr:colOff>
      <xdr:row>15</xdr:row>
      <xdr:rowOff>21166</xdr:rowOff>
    </xdr:from>
    <xdr:to>
      <xdr:col>9</xdr:col>
      <xdr:colOff>592667</xdr:colOff>
      <xdr:row>15</xdr:row>
      <xdr:rowOff>31749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flipV="1">
          <a:off x="5746750" y="3344333"/>
          <a:ext cx="2338917" cy="10583"/>
        </a:xfrm>
        <a:prstGeom prst="line">
          <a:avLst/>
        </a:prstGeom>
        <a:ln w="19050">
          <a:solidFill>
            <a:schemeClr val="accent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287868</xdr:colOff>
      <xdr:row>9</xdr:row>
      <xdr:rowOff>42333</xdr:rowOff>
    </xdr:from>
    <xdr:to>
      <xdr:col>14</xdr:col>
      <xdr:colOff>677332</xdr:colOff>
      <xdr:row>9</xdr:row>
      <xdr:rowOff>47623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flipH="1">
          <a:off x="10066868" y="2222500"/>
          <a:ext cx="1913464" cy="5290"/>
        </a:xfrm>
        <a:prstGeom prst="line">
          <a:avLst/>
        </a:prstGeom>
        <a:ln w="19050">
          <a:solidFill>
            <a:srgbClr val="0070C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285750</xdr:colOff>
      <xdr:row>2</xdr:row>
      <xdr:rowOff>571501</xdr:rowOff>
    </xdr:from>
    <xdr:to>
      <xdr:col>12</xdr:col>
      <xdr:colOff>285750</xdr:colOff>
      <xdr:row>9</xdr:row>
      <xdr:rowOff>52917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flipV="1">
          <a:off x="10064750" y="952501"/>
          <a:ext cx="0" cy="1280583"/>
        </a:xfrm>
        <a:prstGeom prst="line">
          <a:avLst/>
        </a:prstGeom>
        <a:ln w="19050">
          <a:solidFill>
            <a:srgbClr val="0070C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148168</xdr:colOff>
      <xdr:row>9</xdr:row>
      <xdr:rowOff>52917</xdr:rowOff>
    </xdr:from>
    <xdr:to>
      <xdr:col>11</xdr:col>
      <xdr:colOff>158751</xdr:colOff>
      <xdr:row>23</xdr:row>
      <xdr:rowOff>84667</xdr:rowOff>
    </xdr:to>
    <xdr:cxnSp macro="">
      <xdr:nvCxnSpPr>
        <xdr:cNvPr id="30" name="Conector recto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CxnSpPr/>
      </xdr:nvCxnSpPr>
      <xdr:spPr>
        <a:xfrm>
          <a:off x="9165168" y="2233084"/>
          <a:ext cx="10583" cy="2698750"/>
        </a:xfrm>
        <a:prstGeom prst="line">
          <a:avLst/>
        </a:prstGeom>
        <a:ln>
          <a:solidFill>
            <a:schemeClr val="accent1"/>
          </a:solidFill>
          <a:prstDash val="sysDot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42334</xdr:colOff>
      <xdr:row>1</xdr:row>
      <xdr:rowOff>0</xdr:rowOff>
    </xdr:from>
    <xdr:to>
      <xdr:col>15</xdr:col>
      <xdr:colOff>700013</xdr:colOff>
      <xdr:row>2</xdr:row>
      <xdr:rowOff>180969</xdr:rowOff>
    </xdr:to>
    <xdr:sp macro="" textlink="">
      <xdr:nvSpPr>
        <xdr:cNvPr id="19" name="2 Rectángulo redondeado">
          <a:hlinkClick xmlns:r="http://schemas.openxmlformats.org/officeDocument/2006/relationships" r:id="rId2" tooltip="Inicio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2107334" y="190500"/>
          <a:ext cx="657679" cy="371469"/>
        </a:xfrm>
        <a:prstGeom prst="round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s-CO" sz="1200" b="1">
              <a:solidFill>
                <a:schemeClr val="bg1"/>
              </a:solidFill>
              <a:latin typeface="+mn-lt"/>
              <a:ea typeface="+mn-ea"/>
              <a:cs typeface="+mn-cs"/>
            </a:rPr>
            <a:t>Inicio</a:t>
          </a:r>
        </a:p>
      </xdr:txBody>
    </xdr:sp>
    <xdr:clientData/>
  </xdr:twoCellAnchor>
  <xdr:twoCellAnchor>
    <xdr:from>
      <xdr:col>6</xdr:col>
      <xdr:colOff>518583</xdr:colOff>
      <xdr:row>26</xdr:row>
      <xdr:rowOff>122275</xdr:rowOff>
    </xdr:from>
    <xdr:to>
      <xdr:col>9</xdr:col>
      <xdr:colOff>718391</xdr:colOff>
      <xdr:row>28</xdr:row>
      <xdr:rowOff>21480</xdr:rowOff>
    </xdr:to>
    <xdr:sp macro="" textlink="">
      <xdr:nvSpPr>
        <xdr:cNvPr id="9" name="7 Rectángul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4921250" y="5382192"/>
          <a:ext cx="2485808" cy="28020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O" sz="1200" b="1">
              <a:solidFill>
                <a:srgbClr val="00B0F0"/>
              </a:solidFill>
            </a:rPr>
            <a:t>Incertidumbre Mercado</a:t>
          </a:r>
        </a:p>
      </xdr:txBody>
    </xdr:sp>
    <xdr:clientData/>
  </xdr:twoCellAnchor>
  <xdr:twoCellAnchor>
    <xdr:from>
      <xdr:col>6</xdr:col>
      <xdr:colOff>637870</xdr:colOff>
      <xdr:row>26</xdr:row>
      <xdr:rowOff>21166</xdr:rowOff>
    </xdr:from>
    <xdr:to>
      <xdr:col>7</xdr:col>
      <xdr:colOff>376597</xdr:colOff>
      <xdr:row>26</xdr:row>
      <xdr:rowOff>25538</xdr:rowOff>
    </xdr:to>
    <xdr:cxnSp macro="">
      <xdr:nvCxnSpPr>
        <xdr:cNvPr id="10" name="10 Conector recto de flecha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flipV="1">
          <a:off x="5040537" y="5281083"/>
          <a:ext cx="500727" cy="4372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774718</xdr:colOff>
      <xdr:row>3</xdr:row>
      <xdr:rowOff>10583</xdr:rowOff>
    </xdr:from>
    <xdr:to>
      <xdr:col>6</xdr:col>
      <xdr:colOff>254003</xdr:colOff>
      <xdr:row>12</xdr:row>
      <xdr:rowOff>55365</xdr:rowOff>
    </xdr:to>
    <xdr:sp macro="" textlink="">
      <xdr:nvSpPr>
        <xdr:cNvPr id="11" name="7 Rectángul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 rot="16200000">
          <a:off x="4455428" y="1610957"/>
          <a:ext cx="1759282" cy="315368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O" sz="1200" b="1">
              <a:solidFill>
                <a:srgbClr val="00B0F0"/>
              </a:solidFill>
            </a:rPr>
            <a:t>Incertidumbre Técnica</a:t>
          </a:r>
        </a:p>
      </xdr:txBody>
    </xdr:sp>
    <xdr:clientData/>
  </xdr:twoCellAnchor>
  <xdr:twoCellAnchor>
    <xdr:from>
      <xdr:col>5</xdr:col>
      <xdr:colOff>684966</xdr:colOff>
      <xdr:row>4</xdr:row>
      <xdr:rowOff>111656</xdr:rowOff>
    </xdr:from>
    <xdr:to>
      <xdr:col>5</xdr:col>
      <xdr:colOff>689338</xdr:colOff>
      <xdr:row>7</xdr:row>
      <xdr:rowOff>40883</xdr:rowOff>
    </xdr:to>
    <xdr:cxnSp macro="">
      <xdr:nvCxnSpPr>
        <xdr:cNvPr id="12" name="10 Conector recto de flecha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rot="16200000" flipV="1">
          <a:off x="4839455" y="1428751"/>
          <a:ext cx="500727" cy="4372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0.05244</cdr:x>
      <cdr:y>0.27962</cdr:y>
    </cdr:from>
    <cdr:to>
      <cdr:x>0.59703</cdr:x>
      <cdr:y>0.28217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29555DB-2EFD-4281-B0AF-A047FA4B2324}"/>
            </a:ext>
          </a:extLst>
        </cdr:cNvPr>
        <cdr:cNvCxnSpPr/>
      </cdr:nvCxnSpPr>
      <cdr:spPr>
        <a:xfrm xmlns:a="http://schemas.openxmlformats.org/drawingml/2006/main" flipH="1" flipV="1">
          <a:off x="329141" y="1162580"/>
          <a:ext cx="3418402" cy="1058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1"/>
          </a:solidFill>
          <a:prstDash val="sysDot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ymrodrigue\Downloads\Sgto%20Comercial%20Negocios%20Feb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Ventas Ng"/>
      <sheetName val="Ventas Cn"/>
      <sheetName val="Ventas Rg"/>
      <sheetName val="Ventas Seg."/>
      <sheetName val="Ventas Mp"/>
      <sheetName val="Ventas Serie"/>
      <sheetName val="Innovación Cn"/>
      <sheetName val="Innovación Serie"/>
      <sheetName val="Plan 100"/>
      <sheetName val="DN Interna"/>
      <sheetName val="DN Nielsen"/>
      <sheetName val="Inv. Sala"/>
      <sheetName val="Inv. Total"/>
      <sheetName val="Ind. Exh."/>
      <sheetName val="Share Vol."/>
      <sheetName val="Agot. - DN"/>
      <sheetName val="% N.S"/>
      <sheetName val="Indicad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15" displayName="Tabla15" ref="A3:U13" totalsRowShown="0" headerRowDxfId="23" dataDxfId="22" tableBorderDxfId="21" headerRowCellStyle="Normal 3" dataCellStyle="Normal 3">
  <autoFilter ref="A3:U13" xr:uid="{00000000-0009-0000-0100-000004000000}"/>
  <sortState xmlns:xlrd2="http://schemas.microsoft.com/office/spreadsheetml/2017/richdata2" ref="A4:Y33">
    <sortCondition ref="R3:R33"/>
  </sortState>
  <tableColumns count="21">
    <tableColumn id="5" xr3:uid="{00000000-0010-0000-0000-000005000000}" name="NOMBRE DEL PROYECTO" dataDxfId="20" dataCellStyle="Normal 3">
      <calculatedColumnFormula>Calificación_Incertidumbre!A13</calculatedColumnFormula>
    </tableColumn>
    <tableColumn id="3" xr3:uid="{00000000-0010-0000-0000-000003000000}" name="TIPO DE INNOVACIÓN" dataDxfId="19" dataCellStyle="Normal 3"/>
    <tableColumn id="6" xr3:uid="{00000000-0010-0000-0000-000006000000}" name="Nicho" dataDxfId="18" dataCellStyle="Normal 3">
      <calculatedColumnFormula>Calificación_Incertidumbre!B13</calculatedColumnFormula>
    </tableColumn>
    <tableColumn id="8" xr3:uid="{00000000-0010-0000-0000-000008000000}" name="Madurez del mercado" dataDxfId="17" dataCellStyle="Normal 3">
      <calculatedColumnFormula>Calificación_Incertidumbre!C13</calculatedColumnFormula>
    </tableColumn>
    <tableColumn id="12" xr3:uid="{00000000-0010-0000-0000-00000C000000}" name="Competencia" dataDxfId="16" dataCellStyle="Normal 3">
      <calculatedColumnFormula>Calificación_Incertidumbre!D13</calculatedColumnFormula>
    </tableColumn>
    <tableColumn id="11" xr3:uid="{00000000-0010-0000-0000-00000B000000}" name="Distribución" dataDxfId="15" dataCellStyle="Normal 3">
      <calculatedColumnFormula>Calificación_Incertidumbre!E13</calculatedColumnFormula>
    </tableColumn>
    <tableColumn id="15" xr3:uid="{00000000-0010-0000-0000-00000F000000}" name="Marca" dataDxfId="14" dataCellStyle="Normal 3">
      <calculatedColumnFormula>Calificación_Incertidumbre!F13</calculatedColumnFormula>
    </tableColumn>
    <tableColumn id="7" xr3:uid="{00000000-0010-0000-0000-000007000000}" name="Producto/Servicio" dataDxfId="13" dataCellStyle="Normal 3">
      <calculatedColumnFormula>Calificación_Incertidumbre!G13</calculatedColumnFormula>
    </tableColumn>
    <tableColumn id="9" xr3:uid="{00000000-0010-0000-0000-000009000000}" name="Competencias y Conocimiento Requerido" dataDxfId="12" dataCellStyle="Normal 3">
      <calculatedColumnFormula>Calificación_Incertidumbre!H13</calculatedColumnFormula>
    </tableColumn>
    <tableColumn id="10" xr3:uid="{00000000-0010-0000-0000-00000A000000}" name="Complejidad Tecnológica" dataDxfId="11" dataCellStyle="Normal 3">
      <calculatedColumnFormula>Calificación_Incertidumbre!I13</calculatedColumnFormula>
    </tableColumn>
    <tableColumn id="14" xr3:uid="{00000000-0010-0000-0000-00000E000000}" name="Recursos Financieros" dataDxfId="10" dataCellStyle="Normal 3">
      <calculatedColumnFormula>Calificación_Incertidumbre!J13</calculatedColumnFormula>
    </tableColumn>
    <tableColumn id="13" xr3:uid="{00000000-0010-0000-0000-00000D000000}" name="PROCESOS (escalabilidad)" dataDxfId="9" dataCellStyle="Normal 3">
      <calculatedColumnFormula>Calificación_Incertidumbre!K13</calculatedColumnFormula>
    </tableColumn>
    <tableColumn id="16" xr3:uid="{00000000-0010-0000-0000-000010000000}" name="CONTRIBUCIÓN" dataDxfId="8" dataCellStyle="Normal 3"/>
    <tableColumn id="17" xr3:uid="{00000000-0010-0000-0000-000011000000}" name="COSTO" dataDxfId="7" dataCellStyle="Normal 3"/>
    <tableColumn id="18" xr3:uid="{00000000-0010-0000-0000-000012000000}" name="VALORACION MERCADO2" dataDxfId="6" dataCellStyle="Normal 3">
      <calculatedColumnFormula>AVERAGEIF(Tabla15[[#This Row],[Nicho]:[Producto/Servicio]],"&lt;&gt;0")</calculatedColumnFormula>
    </tableColumn>
    <tableColumn id="19" xr3:uid="{00000000-0010-0000-0000-000013000000}" name="VALORACION TÉCNICA2" dataDxfId="5" dataCellStyle="Normal 3">
      <calculatedColumnFormula>AVERAGEIF(Tabla15[[#This Row],[Competencias y Conocimiento Requerido]:[PROCESOS (escalabilidad)]],"&lt;&gt;0")</calculatedColumnFormula>
    </tableColumn>
    <tableColumn id="2" xr3:uid="{00000000-0010-0000-0000-000002000000}" name="VALORACIÓN PROMEDIO3" dataDxfId="4" dataCellStyle="Normal 3">
      <calculatedColumnFormula>+AVERAGE(Tabla15[[#This Row],[VALORACION MERCADO2]],Tabla15[[#This Row],[VALORACION TÉCNICA2]])</calculatedColumnFormula>
    </tableColumn>
    <tableColumn id="20" xr3:uid="{00000000-0010-0000-0000-000014000000}" name="TIPO DE PROYECTO" dataDxfId="3" dataCellStyle="Normal 3">
      <calculatedColumnFormula>IF(OR(Tabla15[[#This Row],[VALORACIÓN PROMEDIO3]]&lt;2.6),"Innovación Incremental",IF(AND(Tabla15[[#This Row],[VALORACIÓN PROMEDIO3]]&gt;4.6),"Innovación Disruptiva","Innovación Adyacente o Radical"))</calculatedColumnFormula>
    </tableColumn>
    <tableColumn id="21" xr3:uid="{00000000-0010-0000-0000-000015000000}" name="VALORACION RETORNO" dataDxfId="2" dataCellStyle="Normal 3">
      <calculatedColumnFormula>AVERAGE(Tabla15[[#This Row],[CONTRIBUCIÓN]:[COSTO]])</calculatedColumnFormula>
    </tableColumn>
    <tableColumn id="22" xr3:uid="{00000000-0010-0000-0000-000016000000}" name="PRIORIZACIÓN" dataDxfId="1" dataCellStyle="Normal 3">
      <calculatedColumnFormula>IF(AND(S4&lt;1.7),"Baja",IF(AND(S4&gt;3.4),"Alta","Media"))</calculatedColumnFormula>
    </tableColumn>
    <tableColumn id="4" xr3:uid="{00000000-0010-0000-0000-000004000000}" name="PRESUPUESTO PROYECTOS" dataDxfId="0" dataCellStyle="Normal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tabColor rgb="FF00B0F0"/>
  </sheetPr>
  <dimension ref="C1:Q15"/>
  <sheetViews>
    <sheetView showGridLines="0" zoomScaleNormal="100" workbookViewId="0">
      <selection activeCell="G17" sqref="G17"/>
    </sheetView>
  </sheetViews>
  <sheetFormatPr baseColWidth="10" defaultColWidth="11.42578125" defaultRowHeight="15" x14ac:dyDescent="0.25"/>
  <cols>
    <col min="1" max="1" width="3" customWidth="1"/>
    <col min="2" max="2" width="7.42578125" customWidth="1"/>
  </cols>
  <sheetData>
    <row r="1" spans="3:17" ht="18" customHeight="1" x14ac:dyDescent="0.25"/>
    <row r="3" spans="3:17" ht="32.25" customHeight="1" thickBot="1" x14ac:dyDescent="0.3"/>
    <row r="4" spans="3:17" ht="15" customHeight="1" x14ac:dyDescent="0.25">
      <c r="C4" s="94"/>
      <c r="D4" s="95"/>
      <c r="E4" s="95"/>
      <c r="F4" s="96"/>
      <c r="G4" s="103" t="s">
        <v>0</v>
      </c>
      <c r="H4" s="104"/>
      <c r="I4" s="104"/>
      <c r="J4" s="104"/>
      <c r="K4" s="104"/>
      <c r="L4" s="104"/>
      <c r="M4" s="104"/>
      <c r="N4" s="104"/>
      <c r="O4" s="104"/>
      <c r="P4" s="104"/>
      <c r="Q4" s="105"/>
    </row>
    <row r="5" spans="3:17" ht="15" customHeight="1" x14ac:dyDescent="0.25">
      <c r="C5" s="97"/>
      <c r="D5" s="98"/>
      <c r="E5" s="98"/>
      <c r="F5" s="99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7"/>
    </row>
    <row r="6" spans="3:17" ht="15" customHeight="1" x14ac:dyDescent="0.25">
      <c r="C6" s="97"/>
      <c r="D6" s="98"/>
      <c r="E6" s="98"/>
      <c r="F6" s="99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3:17" ht="15" customHeight="1" thickBot="1" x14ac:dyDescent="0.3">
      <c r="C7" s="97"/>
      <c r="D7" s="98"/>
      <c r="E7" s="98"/>
      <c r="F7" s="99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3:17" x14ac:dyDescent="0.25">
      <c r="C8" s="97"/>
      <c r="D8" s="98"/>
      <c r="E8" s="98"/>
      <c r="F8" s="99"/>
      <c r="G8" s="94"/>
      <c r="H8" s="95"/>
      <c r="I8" s="95"/>
      <c r="J8" s="95"/>
      <c r="K8" s="95"/>
      <c r="L8" s="95"/>
      <c r="M8" s="95"/>
      <c r="N8" s="95"/>
      <c r="O8" s="95"/>
      <c r="P8" s="95"/>
      <c r="Q8" s="96"/>
    </row>
    <row r="9" spans="3:17" x14ac:dyDescent="0.25">
      <c r="C9" s="97"/>
      <c r="D9" s="98"/>
      <c r="E9" s="98"/>
      <c r="F9" s="99"/>
      <c r="G9" s="97"/>
      <c r="H9" s="98"/>
      <c r="I9" s="98"/>
      <c r="J9" s="98"/>
      <c r="K9" s="98"/>
      <c r="L9" s="98"/>
      <c r="M9" s="98"/>
      <c r="N9" s="98"/>
      <c r="O9" s="98"/>
      <c r="P9" s="98"/>
      <c r="Q9" s="99"/>
    </row>
    <row r="10" spans="3:17" x14ac:dyDescent="0.25">
      <c r="C10" s="97"/>
      <c r="D10" s="98"/>
      <c r="E10" s="98"/>
      <c r="F10" s="99"/>
      <c r="G10" s="97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3:17" x14ac:dyDescent="0.25">
      <c r="C11" s="97"/>
      <c r="D11" s="98"/>
      <c r="E11" s="98"/>
      <c r="F11" s="99"/>
      <c r="G11" s="97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3:17" x14ac:dyDescent="0.25">
      <c r="C12" s="97"/>
      <c r="D12" s="98"/>
      <c r="E12" s="98"/>
      <c r="F12" s="99"/>
      <c r="G12" s="97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3:17" x14ac:dyDescent="0.25">
      <c r="C13" s="97"/>
      <c r="D13" s="98"/>
      <c r="E13" s="98"/>
      <c r="F13" s="99"/>
      <c r="G13" s="97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3:17" x14ac:dyDescent="0.25">
      <c r="C14" s="97"/>
      <c r="D14" s="98"/>
      <c r="E14" s="98"/>
      <c r="F14" s="99"/>
      <c r="G14" s="97"/>
      <c r="H14" s="98"/>
      <c r="I14" s="98"/>
      <c r="J14" s="98"/>
      <c r="K14" s="98"/>
      <c r="L14" s="98"/>
      <c r="M14" s="98"/>
      <c r="N14" s="98"/>
      <c r="O14" s="98"/>
      <c r="P14" s="98"/>
      <c r="Q14" s="99"/>
    </row>
    <row r="15" spans="3:17" ht="15.75" thickBot="1" x14ac:dyDescent="0.3">
      <c r="C15" s="100"/>
      <c r="D15" s="101"/>
      <c r="E15" s="101"/>
      <c r="F15" s="102"/>
      <c r="G15" s="100"/>
      <c r="H15" s="101"/>
      <c r="I15" s="101"/>
      <c r="J15" s="101"/>
      <c r="K15" s="101"/>
      <c r="L15" s="101"/>
      <c r="M15" s="101"/>
      <c r="N15" s="101"/>
      <c r="O15" s="101"/>
      <c r="P15" s="101"/>
      <c r="Q15" s="102"/>
    </row>
  </sheetData>
  <mergeCells count="3">
    <mergeCell ref="C4:F15"/>
    <mergeCell ref="G4:Q7"/>
    <mergeCell ref="G8:Q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3:L25"/>
  <sheetViews>
    <sheetView showGridLines="0" tabSelected="1" zoomScale="70" zoomScaleNormal="70"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C6" sqref="C6"/>
    </sheetView>
  </sheetViews>
  <sheetFormatPr baseColWidth="10" defaultColWidth="11.42578125" defaultRowHeight="15" x14ac:dyDescent="0.25"/>
  <cols>
    <col min="1" max="1" width="18.85546875" style="10" bestFit="1" customWidth="1"/>
    <col min="2" max="2" width="36.85546875" style="18" customWidth="1"/>
    <col min="3" max="3" width="31.5703125" style="10" customWidth="1"/>
    <col min="4" max="4" width="32.140625" style="10" customWidth="1"/>
    <col min="5" max="5" width="34.85546875" style="10" customWidth="1"/>
    <col min="6" max="6" width="40.140625" style="10" customWidth="1"/>
    <col min="7" max="7" width="24.5703125" style="10" customWidth="1"/>
    <col min="8" max="8" width="43.140625" customWidth="1"/>
    <col min="9" max="9" width="39" bestFit="1" customWidth="1"/>
    <col min="10" max="10" width="20" bestFit="1" customWidth="1"/>
    <col min="11" max="11" width="22.140625" customWidth="1"/>
  </cols>
  <sheetData>
    <row r="3" spans="1:12" ht="30" customHeight="1" thickBot="1" x14ac:dyDescent="0.3"/>
    <row r="4" spans="1:12" s="11" customFormat="1" ht="24" thickBot="1" x14ac:dyDescent="0.3">
      <c r="A4" s="118" t="s">
        <v>1</v>
      </c>
      <c r="B4" s="118"/>
      <c r="C4" s="118"/>
      <c r="D4" s="118"/>
      <c r="E4" s="118"/>
      <c r="F4" s="118"/>
      <c r="G4" s="118"/>
      <c r="H4" s="114" t="s">
        <v>2</v>
      </c>
      <c r="I4" s="114"/>
      <c r="J4" s="114"/>
      <c r="K4" s="114"/>
    </row>
    <row r="5" spans="1:12" s="11" customFormat="1" ht="33" thickTop="1" thickBot="1" x14ac:dyDescent="0.3">
      <c r="A5" s="12"/>
      <c r="B5" s="12" t="s">
        <v>3</v>
      </c>
      <c r="C5" s="12" t="s">
        <v>4</v>
      </c>
      <c r="D5" s="12" t="s">
        <v>5</v>
      </c>
      <c r="E5" s="19" t="s">
        <v>6</v>
      </c>
      <c r="F5" s="33" t="s">
        <v>7</v>
      </c>
      <c r="G5" s="44" t="s">
        <v>8</v>
      </c>
      <c r="H5" s="57" t="s">
        <v>9</v>
      </c>
      <c r="I5" s="57" t="s">
        <v>10</v>
      </c>
      <c r="J5" s="59" t="s">
        <v>11</v>
      </c>
      <c r="K5" s="55" t="s">
        <v>12</v>
      </c>
    </row>
    <row r="6" spans="1:12" ht="137.25" thickBot="1" x14ac:dyDescent="0.3">
      <c r="A6" s="39" t="s">
        <v>13</v>
      </c>
      <c r="B6" s="31" t="s">
        <v>14</v>
      </c>
      <c r="C6" s="32" t="s">
        <v>15</v>
      </c>
      <c r="D6" s="32" t="s">
        <v>16</v>
      </c>
      <c r="E6" s="32" t="s">
        <v>17</v>
      </c>
      <c r="F6" s="32" t="s">
        <v>18</v>
      </c>
      <c r="G6" s="45" t="s">
        <v>19</v>
      </c>
      <c r="H6" s="56" t="s">
        <v>20</v>
      </c>
      <c r="I6" s="58" t="s">
        <v>21</v>
      </c>
      <c r="J6" s="54" t="s">
        <v>22</v>
      </c>
      <c r="K6" s="51" t="s">
        <v>23</v>
      </c>
    </row>
    <row r="7" spans="1:12" ht="135.75" thickBot="1" x14ac:dyDescent="0.3">
      <c r="A7" s="40" t="s">
        <v>24</v>
      </c>
      <c r="B7" s="17" t="s">
        <v>25</v>
      </c>
      <c r="C7" s="14" t="s">
        <v>26</v>
      </c>
      <c r="D7" s="14" t="s">
        <v>27</v>
      </c>
      <c r="E7" s="14" t="s">
        <v>28</v>
      </c>
      <c r="F7" s="14" t="s">
        <v>29</v>
      </c>
      <c r="G7" s="47" t="s">
        <v>30</v>
      </c>
      <c r="H7" s="46" t="s">
        <v>31</v>
      </c>
      <c r="I7" s="50" t="s">
        <v>32</v>
      </c>
      <c r="J7" s="52" t="s">
        <v>33</v>
      </c>
      <c r="K7" s="43" t="s">
        <v>34</v>
      </c>
    </row>
    <row r="8" spans="1:12" ht="135.75" thickBot="1" x14ac:dyDescent="0.3">
      <c r="A8" s="40" t="s">
        <v>35</v>
      </c>
      <c r="B8" s="17" t="s">
        <v>36</v>
      </c>
      <c r="C8" s="26" t="s">
        <v>37</v>
      </c>
      <c r="D8" s="14" t="s">
        <v>38</v>
      </c>
      <c r="E8" s="14" t="s">
        <v>39</v>
      </c>
      <c r="F8" s="14" t="s">
        <v>40</v>
      </c>
      <c r="G8" s="47" t="s">
        <v>41</v>
      </c>
      <c r="H8" s="27" t="s">
        <v>42</v>
      </c>
      <c r="I8" s="54" t="s">
        <v>43</v>
      </c>
      <c r="J8" s="53" t="s">
        <v>44</v>
      </c>
      <c r="K8" s="51" t="s">
        <v>45</v>
      </c>
    </row>
    <row r="9" spans="1:12" ht="29.25" customHeight="1" x14ac:dyDescent="0.25">
      <c r="A9" s="108" t="s">
        <v>46</v>
      </c>
      <c r="B9" s="115" t="s">
        <v>47</v>
      </c>
      <c r="C9" s="115" t="s">
        <v>47</v>
      </c>
      <c r="D9" s="115" t="s">
        <v>47</v>
      </c>
      <c r="E9" s="115" t="s">
        <v>47</v>
      </c>
      <c r="F9" s="115" t="s">
        <v>47</v>
      </c>
      <c r="G9" s="119" t="s">
        <v>47</v>
      </c>
      <c r="H9" s="112" t="s">
        <v>47</v>
      </c>
      <c r="I9" s="112" t="s">
        <v>47</v>
      </c>
      <c r="J9" s="117" t="s">
        <v>47</v>
      </c>
      <c r="K9" s="112" t="s">
        <v>47</v>
      </c>
      <c r="L9" s="49"/>
    </row>
    <row r="10" spans="1:12" ht="24" customHeight="1" thickBot="1" x14ac:dyDescent="0.3">
      <c r="A10" s="109"/>
      <c r="B10" s="116"/>
      <c r="C10" s="116"/>
      <c r="D10" s="116"/>
      <c r="E10" s="116"/>
      <c r="F10" s="116"/>
      <c r="G10" s="120"/>
      <c r="H10" s="113"/>
      <c r="I10" s="113"/>
      <c r="J10" s="113"/>
      <c r="K10" s="113"/>
      <c r="L10" s="49"/>
    </row>
    <row r="11" spans="1:12" x14ac:dyDescent="0.25">
      <c r="H11" s="48"/>
      <c r="J11" s="48"/>
    </row>
    <row r="12" spans="1:12" ht="23.25" customHeight="1" x14ac:dyDescent="0.25">
      <c r="A12" s="42" t="s">
        <v>48</v>
      </c>
      <c r="B12" s="110" t="s">
        <v>49</v>
      </c>
      <c r="C12" s="110"/>
      <c r="D12" s="110"/>
      <c r="E12" s="110"/>
      <c r="F12" s="110"/>
      <c r="G12" s="110"/>
      <c r="H12" s="110"/>
      <c r="I12" s="110"/>
      <c r="J12" s="110"/>
      <c r="K12" s="111"/>
    </row>
    <row r="13" spans="1:12" s="11" customFormat="1" ht="15.75" x14ac:dyDescent="0.25">
      <c r="A13" s="93" t="s">
        <v>50</v>
      </c>
      <c r="B13" s="30">
        <v>1</v>
      </c>
      <c r="C13" s="30">
        <v>1</v>
      </c>
      <c r="D13" s="30">
        <v>1</v>
      </c>
      <c r="E13" s="30">
        <v>3</v>
      </c>
      <c r="F13" s="30">
        <v>5</v>
      </c>
      <c r="G13" s="30">
        <v>3</v>
      </c>
      <c r="H13" s="30">
        <v>3</v>
      </c>
      <c r="I13" s="30">
        <v>5</v>
      </c>
      <c r="J13" s="30">
        <v>5</v>
      </c>
      <c r="K13" s="30">
        <v>5</v>
      </c>
    </row>
    <row r="14" spans="1:12" s="11" customFormat="1" ht="15.75" x14ac:dyDescent="0.25">
      <c r="A14" s="41"/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2" s="11" customFormat="1" ht="15.75" x14ac:dyDescent="0.25">
      <c r="A15" s="41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2" s="11" customFormat="1" ht="15.75" x14ac:dyDescent="0.25">
      <c r="A16" s="41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s="11" customFormat="1" ht="15.75" x14ac:dyDescent="0.25">
      <c r="A17" s="41"/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1" s="11" customFormat="1" ht="15.75" x14ac:dyDescent="0.25">
      <c r="A18" s="41"/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1" s="11" customFormat="1" ht="15.75" x14ac:dyDescent="0.25">
      <c r="A19" s="41"/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s="11" customFormat="1" ht="15.75" x14ac:dyDescent="0.25">
      <c r="A20" s="41"/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1" s="11" customFormat="1" ht="15.75" x14ac:dyDescent="0.25">
      <c r="A21" s="41"/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1" s="11" customFormat="1" ht="15.75" x14ac:dyDescent="0.25">
      <c r="A22" s="41"/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1:11" ht="50.25" customHeight="1" x14ac:dyDescent="0.25">
      <c r="A23" s="11"/>
    </row>
    <row r="24" spans="1:11" ht="88.5" customHeight="1" x14ac:dyDescent="0.25"/>
    <row r="25" spans="1:11" ht="142.5" customHeight="1" x14ac:dyDescent="0.25"/>
  </sheetData>
  <mergeCells count="14">
    <mergeCell ref="A9:A10"/>
    <mergeCell ref="B12:K12"/>
    <mergeCell ref="H9:H10"/>
    <mergeCell ref="I9:I10"/>
    <mergeCell ref="H4:K4"/>
    <mergeCell ref="C9:C10"/>
    <mergeCell ref="D9:D10"/>
    <mergeCell ref="F9:F10"/>
    <mergeCell ref="J9:J10"/>
    <mergeCell ref="K9:K10"/>
    <mergeCell ref="A4:G4"/>
    <mergeCell ref="B9:B10"/>
    <mergeCell ref="E9:E10"/>
    <mergeCell ref="G9:G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E15"/>
  <sheetViews>
    <sheetView showGridLines="0" zoomScale="90" zoomScaleNormal="90" workbookViewId="0">
      <selection activeCell="C12" sqref="C12"/>
    </sheetView>
  </sheetViews>
  <sheetFormatPr baseColWidth="10" defaultColWidth="11.42578125" defaultRowHeight="15" x14ac:dyDescent="0.25"/>
  <cols>
    <col min="1" max="2" width="3" customWidth="1"/>
    <col min="3" max="3" width="19.42578125" customWidth="1"/>
    <col min="4" max="4" width="30.140625" customWidth="1"/>
    <col min="5" max="5" width="43.140625" customWidth="1"/>
    <col min="6" max="6" width="3.5703125" customWidth="1"/>
  </cols>
  <sheetData>
    <row r="2" spans="2:5" x14ac:dyDescent="0.25">
      <c r="B2" s="6"/>
      <c r="C2" s="28" t="s">
        <v>51</v>
      </c>
      <c r="D2" s="28" t="s">
        <v>52</v>
      </c>
      <c r="E2" s="28" t="s">
        <v>53</v>
      </c>
    </row>
    <row r="3" spans="2:5" ht="150" x14ac:dyDescent="0.25">
      <c r="B3" s="28">
        <v>1</v>
      </c>
      <c r="C3" s="29" t="s">
        <v>54</v>
      </c>
      <c r="D3" s="29" t="s">
        <v>55</v>
      </c>
      <c r="E3" s="29" t="s">
        <v>56</v>
      </c>
    </row>
    <row r="4" spans="2:5" ht="105" x14ac:dyDescent="0.25">
      <c r="B4" s="28">
        <v>2</v>
      </c>
      <c r="C4" s="29" t="s">
        <v>57</v>
      </c>
      <c r="D4" s="29" t="s">
        <v>58</v>
      </c>
      <c r="E4" s="29" t="s">
        <v>59</v>
      </c>
    </row>
    <row r="5" spans="2:5" ht="150" x14ac:dyDescent="0.25">
      <c r="B5" s="28">
        <v>3</v>
      </c>
      <c r="C5" s="29" t="s">
        <v>60</v>
      </c>
      <c r="D5" s="29" t="s">
        <v>61</v>
      </c>
      <c r="E5" s="29" t="s">
        <v>62</v>
      </c>
    </row>
    <row r="6" spans="2:5" ht="105" x14ac:dyDescent="0.25">
      <c r="B6" s="28">
        <v>4</v>
      </c>
      <c r="C6" s="29" t="s">
        <v>63</v>
      </c>
      <c r="D6" s="29" t="s">
        <v>64</v>
      </c>
      <c r="E6" s="29" t="s">
        <v>65</v>
      </c>
    </row>
    <row r="7" spans="2:5" ht="60" x14ac:dyDescent="0.25">
      <c r="B7" s="28">
        <v>5</v>
      </c>
      <c r="C7" s="29" t="s">
        <v>66</v>
      </c>
      <c r="D7" s="29" t="s">
        <v>67</v>
      </c>
      <c r="E7" s="29" t="s">
        <v>68</v>
      </c>
    </row>
    <row r="8" spans="2:5" ht="60" x14ac:dyDescent="0.25">
      <c r="B8" s="28">
        <v>6</v>
      </c>
      <c r="C8" s="29" t="s">
        <v>69</v>
      </c>
      <c r="D8" s="29" t="s">
        <v>70</v>
      </c>
      <c r="E8" s="29" t="s">
        <v>71</v>
      </c>
    </row>
    <row r="9" spans="2:5" ht="60" x14ac:dyDescent="0.25">
      <c r="B9" s="28">
        <v>7</v>
      </c>
      <c r="C9" s="29" t="s">
        <v>72</v>
      </c>
      <c r="D9" s="29" t="s">
        <v>73</v>
      </c>
      <c r="E9" s="29" t="s">
        <v>74</v>
      </c>
    </row>
    <row r="10" spans="2:5" ht="45" x14ac:dyDescent="0.25">
      <c r="B10" s="28">
        <v>8</v>
      </c>
      <c r="C10" s="29" t="s">
        <v>75</v>
      </c>
      <c r="D10" s="29" t="s">
        <v>76</v>
      </c>
      <c r="E10" s="29" t="s">
        <v>77</v>
      </c>
    </row>
    <row r="11" spans="2:5" ht="75" x14ac:dyDescent="0.25">
      <c r="B11" s="28">
        <v>9</v>
      </c>
      <c r="C11" s="29" t="s">
        <v>78</v>
      </c>
      <c r="D11" s="29" t="s">
        <v>79</v>
      </c>
      <c r="E11" s="29" t="s">
        <v>80</v>
      </c>
    </row>
    <row r="12" spans="2:5" ht="120" x14ac:dyDescent="0.25">
      <c r="B12" s="28">
        <v>10</v>
      </c>
      <c r="C12" s="29" t="s">
        <v>81</v>
      </c>
      <c r="D12" s="29" t="s">
        <v>82</v>
      </c>
      <c r="E12" s="29" t="s">
        <v>83</v>
      </c>
    </row>
    <row r="13" spans="2:5" ht="75" x14ac:dyDescent="0.25">
      <c r="B13" s="28">
        <v>11</v>
      </c>
      <c r="C13" s="29" t="s">
        <v>5</v>
      </c>
      <c r="D13" s="29" t="s">
        <v>84</v>
      </c>
      <c r="E13" s="29" t="s">
        <v>85</v>
      </c>
    </row>
    <row r="14" spans="2:5" ht="60" x14ac:dyDescent="0.25">
      <c r="B14" s="28">
        <v>12</v>
      </c>
      <c r="C14" s="29" t="s">
        <v>86</v>
      </c>
      <c r="D14" s="29" t="s">
        <v>87</v>
      </c>
      <c r="E14" s="29" t="s">
        <v>88</v>
      </c>
    </row>
    <row r="15" spans="2:5" ht="45" x14ac:dyDescent="0.25">
      <c r="B15" s="28">
        <v>13</v>
      </c>
      <c r="C15" s="29" t="s">
        <v>89</v>
      </c>
      <c r="D15" s="29" t="s">
        <v>90</v>
      </c>
      <c r="E15" s="29" t="s">
        <v>91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fitToPage="1"/>
  </sheetPr>
  <dimension ref="A1:Z13"/>
  <sheetViews>
    <sheetView showGridLines="0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U8" sqref="U8"/>
    </sheetView>
  </sheetViews>
  <sheetFormatPr baseColWidth="10" defaultColWidth="11.42578125" defaultRowHeight="15" x14ac:dyDescent="0.25"/>
  <cols>
    <col min="1" max="1" width="27.5703125" customWidth="1"/>
    <col min="2" max="2" width="43.140625" hidden="1" customWidth="1"/>
    <col min="3" max="4" width="15.5703125" style="1" customWidth="1"/>
    <col min="5" max="5" width="17" style="1" customWidth="1"/>
    <col min="6" max="7" width="15.5703125" style="1" customWidth="1"/>
    <col min="8" max="8" width="12.140625" customWidth="1"/>
    <col min="9" max="12" width="15.5703125" customWidth="1"/>
    <col min="13" max="13" width="12.42578125" hidden="1" customWidth="1"/>
    <col min="14" max="14" width="17.85546875" hidden="1" customWidth="1"/>
    <col min="15" max="16" width="20" style="8" customWidth="1"/>
    <col min="17" max="17" width="20" customWidth="1"/>
    <col min="18" max="18" width="32.7109375" bestFit="1" customWidth="1"/>
    <col min="19" max="19" width="10.7109375" hidden="1" customWidth="1"/>
    <col min="20" max="20" width="6.85546875" hidden="1" customWidth="1"/>
    <col min="21" max="21" width="13.42578125" customWidth="1"/>
  </cols>
  <sheetData>
    <row r="1" spans="1:26" ht="64.5" customHeight="1" thickBot="1" x14ac:dyDescent="0.3">
      <c r="O1"/>
    </row>
    <row r="2" spans="1:26" ht="15.75" customHeight="1" thickBot="1" x14ac:dyDescent="0.3">
      <c r="A2" s="72"/>
      <c r="C2" s="126" t="s">
        <v>92</v>
      </c>
      <c r="D2" s="126"/>
      <c r="E2" s="126"/>
      <c r="F2" s="126"/>
      <c r="G2" s="126"/>
      <c r="H2" s="127"/>
      <c r="I2" s="123" t="s">
        <v>2</v>
      </c>
      <c r="J2" s="124"/>
      <c r="K2" s="124"/>
      <c r="L2" s="125"/>
      <c r="M2" s="121" t="s">
        <v>93</v>
      </c>
      <c r="N2" s="122"/>
      <c r="O2"/>
    </row>
    <row r="3" spans="1:26" ht="64.5" customHeight="1" thickBot="1" x14ac:dyDescent="0.3">
      <c r="A3" s="78" t="s">
        <v>94</v>
      </c>
      <c r="B3" s="5" t="s">
        <v>95</v>
      </c>
      <c r="C3" s="76" t="s">
        <v>3</v>
      </c>
      <c r="D3" s="74" t="s">
        <v>4</v>
      </c>
      <c r="E3" s="75" t="s">
        <v>5</v>
      </c>
      <c r="F3" s="76" t="s">
        <v>6</v>
      </c>
      <c r="G3" s="76" t="s">
        <v>7</v>
      </c>
      <c r="H3" s="77" t="s">
        <v>96</v>
      </c>
      <c r="I3" s="69" t="s">
        <v>9</v>
      </c>
      <c r="J3" s="69" t="s">
        <v>97</v>
      </c>
      <c r="K3" s="70" t="s">
        <v>11</v>
      </c>
      <c r="L3" s="71" t="s">
        <v>12</v>
      </c>
      <c r="M3" s="2" t="s">
        <v>98</v>
      </c>
      <c r="N3" s="2" t="s">
        <v>99</v>
      </c>
      <c r="O3" s="76" t="s">
        <v>100</v>
      </c>
      <c r="P3" s="85" t="s">
        <v>101</v>
      </c>
      <c r="Q3" s="86" t="s">
        <v>102</v>
      </c>
      <c r="R3" s="90" t="s">
        <v>103</v>
      </c>
      <c r="S3" s="4" t="s">
        <v>104</v>
      </c>
      <c r="T3" s="5" t="s">
        <v>105</v>
      </c>
      <c r="U3" s="89" t="s">
        <v>106</v>
      </c>
    </row>
    <row r="4" spans="1:26" s="7" customFormat="1" x14ac:dyDescent="0.25">
      <c r="A4" s="16" t="str">
        <f>Calificación_Incertidumbre!A13</f>
        <v>CDA</v>
      </c>
      <c r="B4" s="15" t="s">
        <v>107</v>
      </c>
      <c r="C4" s="73">
        <f>Calificación_Incertidumbre!B13</f>
        <v>1</v>
      </c>
      <c r="D4" s="73">
        <f>Calificación_Incertidumbre!C13</f>
        <v>1</v>
      </c>
      <c r="E4" s="65">
        <f>Calificación_Incertidumbre!D13</f>
        <v>1</v>
      </c>
      <c r="F4" s="73">
        <f>Calificación_Incertidumbre!E13</f>
        <v>3</v>
      </c>
      <c r="G4" s="73">
        <f>Calificación_Incertidumbre!F13</f>
        <v>5</v>
      </c>
      <c r="H4" s="65">
        <f>Calificación_Incertidumbre!G13</f>
        <v>3</v>
      </c>
      <c r="I4" s="67">
        <f>Calificación_Incertidumbre!H13</f>
        <v>3</v>
      </c>
      <c r="J4" s="68">
        <f>Calificación_Incertidumbre!I13</f>
        <v>5</v>
      </c>
      <c r="K4" s="68">
        <f>Calificación_Incertidumbre!J13</f>
        <v>5</v>
      </c>
      <c r="L4" s="68">
        <f>Calificación_Incertidumbre!K13</f>
        <v>5</v>
      </c>
      <c r="M4" s="34">
        <v>5</v>
      </c>
      <c r="N4" s="34">
        <v>0</v>
      </c>
      <c r="O4" s="79">
        <f>AVERAGEIF(Tabla15[[#This Row],[Nicho]:[Producto/Servicio]],"&lt;&gt;0")</f>
        <v>2.3333333333333335</v>
      </c>
      <c r="P4" s="81">
        <f>AVERAGEIF(Tabla15[[#This Row],[Competencias y Conocimiento Requerido]:[PROCESOS (escalabilidad)]],"&lt;&gt;0")</f>
        <v>4.5</v>
      </c>
      <c r="Q4" s="84">
        <f>+AVERAGE(Tabla15[[#This Row],[VALORACION MERCADO2]],Tabla15[[#This Row],[VALORACION TÉCNICA2]])</f>
        <v>3.416666666666667</v>
      </c>
      <c r="R4" s="87" t="str">
        <f>IF(OR(Tabla15[[#This Row],[VALORACIÓN PROMEDIO3]]&lt;2.6),"Innovación Incremental",IF(AND(Tabla15[[#This Row],[VALORACIÓN PROMEDIO3]]&gt;4.6),"Innovación Disruptiva","Innovación Adyacente o Radical"))</f>
        <v>Innovación Adyacente o Radical</v>
      </c>
      <c r="S4" s="36">
        <f>AVERAGE(Tabla15[[#This Row],[CONTRIBUCIÓN]:[COSTO]])</f>
        <v>2.5</v>
      </c>
      <c r="T4" s="35" t="str">
        <f t="shared" ref="T4:T13" si="0">IF(AND(S4&lt;1.7),"Baja",IF(AND(S4&gt;3.4),"Alta","Media"))</f>
        <v>Media</v>
      </c>
      <c r="U4" s="88">
        <v>10000</v>
      </c>
      <c r="V4" s="13"/>
      <c r="W4" s="13"/>
      <c r="X4" s="13"/>
      <c r="Y4" s="13"/>
      <c r="Z4" s="13"/>
    </row>
    <row r="5" spans="1:26" s="7" customFormat="1" x14ac:dyDescent="0.25">
      <c r="A5" s="16">
        <f>Calificación_Incertidumbre!A14</f>
        <v>0</v>
      </c>
      <c r="B5" s="15" t="s">
        <v>108</v>
      </c>
      <c r="C5" s="66">
        <f>Calificación_Incertidumbre!B14</f>
        <v>0</v>
      </c>
      <c r="D5" s="66">
        <f>Calificación_Incertidumbre!C14</f>
        <v>0</v>
      </c>
      <c r="E5" s="66">
        <f>Calificación_Incertidumbre!D14</f>
        <v>0</v>
      </c>
      <c r="F5" s="66">
        <f>Calificación_Incertidumbre!E14</f>
        <v>0</v>
      </c>
      <c r="G5" s="66">
        <f>Calificación_Incertidumbre!F14</f>
        <v>0</v>
      </c>
      <c r="H5" s="66">
        <f>Calificación_Incertidumbre!G14</f>
        <v>0</v>
      </c>
      <c r="I5" s="34">
        <f>Calificación_Incertidumbre!H14</f>
        <v>0</v>
      </c>
      <c r="J5" s="34">
        <f>Calificación_Incertidumbre!I14</f>
        <v>0</v>
      </c>
      <c r="K5" s="34">
        <f>Calificación_Incertidumbre!J14</f>
        <v>0</v>
      </c>
      <c r="L5" s="34">
        <f>Calificación_Incertidumbre!K14</f>
        <v>0</v>
      </c>
      <c r="M5" s="34">
        <v>5</v>
      </c>
      <c r="N5" s="34">
        <v>0</v>
      </c>
      <c r="O5" s="80" t="e">
        <f>AVERAGEIF(Tabla15[[#This Row],[Nicho]:[Producto/Servicio]],"&lt;&gt;0")</f>
        <v>#DIV/0!</v>
      </c>
      <c r="P5" s="82" t="e">
        <f>AVERAGEIF(Tabla15[[#This Row],[Competencias y Conocimiento Requerido]:[PROCESOS (escalabilidad)]],"&lt;&gt;0")</f>
        <v>#DIV/0!</v>
      </c>
      <c r="Q5" s="83" t="e">
        <f>+AVERAGE(Tabla15[[#This Row],[VALORACION MERCADO2]],Tabla15[[#This Row],[VALORACION TÉCNICA2]])</f>
        <v>#DIV/0!</v>
      </c>
      <c r="R5" s="35" t="e">
        <f>IF(OR(Tabla15[[#This Row],[VALORACIÓN PROMEDIO3]]&lt;2.6),"Innovación Incremental",IF(AND(Tabla15[[#This Row],[VALORACIÓN PROMEDIO3]]&gt;4.6),"Innovación Disruptiva","Innovación Adyacente o Radical"))</f>
        <v>#DIV/0!</v>
      </c>
      <c r="S5" s="36">
        <f>AVERAGE(Tabla15[[#This Row],[CONTRIBUCIÓN]:[COSTO]])</f>
        <v>2.5</v>
      </c>
      <c r="T5" s="35" t="str">
        <f t="shared" si="0"/>
        <v>Media</v>
      </c>
      <c r="U5" s="37"/>
      <c r="V5" s="13"/>
      <c r="W5" s="13"/>
      <c r="X5" s="13"/>
      <c r="Y5" s="13"/>
      <c r="Z5" s="13"/>
    </row>
    <row r="6" spans="1:26" s="7" customFormat="1" x14ac:dyDescent="0.25">
      <c r="A6" s="16">
        <f>Calificación_Incertidumbre!A15</f>
        <v>0</v>
      </c>
      <c r="B6" s="15" t="s">
        <v>109</v>
      </c>
      <c r="C6" s="66">
        <f>Calificación_Incertidumbre!B15</f>
        <v>0</v>
      </c>
      <c r="D6" s="66">
        <f>Calificación_Incertidumbre!C15</f>
        <v>0</v>
      </c>
      <c r="E6" s="66">
        <f>Calificación_Incertidumbre!D15</f>
        <v>0</v>
      </c>
      <c r="F6" s="66">
        <f>Calificación_Incertidumbre!E15</f>
        <v>0</v>
      </c>
      <c r="G6" s="66">
        <f>Calificación_Incertidumbre!F15</f>
        <v>0</v>
      </c>
      <c r="H6" s="66">
        <f>Calificación_Incertidumbre!G15</f>
        <v>0</v>
      </c>
      <c r="I6" s="34">
        <f>Calificación_Incertidumbre!H15</f>
        <v>0</v>
      </c>
      <c r="J6" s="34">
        <f>Calificación_Incertidumbre!I15</f>
        <v>0</v>
      </c>
      <c r="K6" s="34">
        <f>Calificación_Incertidumbre!J15</f>
        <v>0</v>
      </c>
      <c r="L6" s="34">
        <f>Calificación_Incertidumbre!K15</f>
        <v>0</v>
      </c>
      <c r="M6" s="34">
        <v>0</v>
      </c>
      <c r="N6" s="34">
        <v>3</v>
      </c>
      <c r="O6" s="80" t="e">
        <f>AVERAGEIF(Tabla15[[#This Row],[Nicho]:[Producto/Servicio]],"&lt;&gt;0")</f>
        <v>#DIV/0!</v>
      </c>
      <c r="P6" s="82" t="e">
        <f>AVERAGEIF(Tabla15[[#This Row],[Competencias y Conocimiento Requerido]:[PROCESOS (escalabilidad)]],"&lt;&gt;0")</f>
        <v>#DIV/0!</v>
      </c>
      <c r="Q6" s="83" t="e">
        <f>+AVERAGE(Tabla15[[#This Row],[VALORACION MERCADO2]],Tabla15[[#This Row],[VALORACION TÉCNICA2]])</f>
        <v>#DIV/0!</v>
      </c>
      <c r="R6" s="35" t="e">
        <f>IF(OR(Tabla15[[#This Row],[VALORACIÓN PROMEDIO3]]&lt;2.6),"Innovación Incremental",IF(AND(Tabla15[[#This Row],[VALORACIÓN PROMEDIO3]]&gt;4.6),"Innovación Disruptiva","Innovación Adyacente o Radical"))</f>
        <v>#DIV/0!</v>
      </c>
      <c r="S6" s="36">
        <f>AVERAGE(Tabla15[[#This Row],[CONTRIBUCIÓN]:[COSTO]])</f>
        <v>1.5</v>
      </c>
      <c r="T6" s="35" t="str">
        <f t="shared" si="0"/>
        <v>Baja</v>
      </c>
      <c r="U6" s="37"/>
      <c r="V6" s="13"/>
      <c r="W6" s="13"/>
      <c r="X6" s="13"/>
      <c r="Y6" s="13"/>
      <c r="Z6" s="13"/>
    </row>
    <row r="7" spans="1:26" s="7" customFormat="1" x14ac:dyDescent="0.25">
      <c r="A7" s="16">
        <f>Calificación_Incertidumbre!A16</f>
        <v>0</v>
      </c>
      <c r="B7" s="15" t="s">
        <v>110</v>
      </c>
      <c r="C7" s="66">
        <f>Calificación_Incertidumbre!B16</f>
        <v>0</v>
      </c>
      <c r="D7" s="66">
        <f>Calificación_Incertidumbre!C16</f>
        <v>0</v>
      </c>
      <c r="E7" s="66">
        <f>Calificación_Incertidumbre!D16</f>
        <v>0</v>
      </c>
      <c r="F7" s="66">
        <f>Calificación_Incertidumbre!E16</f>
        <v>0</v>
      </c>
      <c r="G7" s="66">
        <f>Calificación_Incertidumbre!F16</f>
        <v>0</v>
      </c>
      <c r="H7" s="66">
        <f>Calificación_Incertidumbre!G16</f>
        <v>0</v>
      </c>
      <c r="I7" s="34">
        <f>Calificación_Incertidumbre!H16</f>
        <v>0</v>
      </c>
      <c r="J7" s="34">
        <f>Calificación_Incertidumbre!I16</f>
        <v>0</v>
      </c>
      <c r="K7" s="34">
        <f>Calificación_Incertidumbre!J16</f>
        <v>0</v>
      </c>
      <c r="L7" s="34">
        <f>Calificación_Incertidumbre!K16</f>
        <v>0</v>
      </c>
      <c r="M7" s="34">
        <v>1</v>
      </c>
      <c r="N7" s="34">
        <v>0</v>
      </c>
      <c r="O7" s="80" t="e">
        <f>AVERAGEIF(Tabla15[[#This Row],[Nicho]:[Producto/Servicio]],"&lt;&gt;0")</f>
        <v>#DIV/0!</v>
      </c>
      <c r="P7" s="82" t="e">
        <f>AVERAGEIF(Tabla15[[#This Row],[Competencias y Conocimiento Requerido]:[PROCESOS (escalabilidad)]],"&lt;&gt;0")</f>
        <v>#DIV/0!</v>
      </c>
      <c r="Q7" s="83" t="e">
        <f>+AVERAGE(Tabla15[[#This Row],[VALORACION MERCADO2]],Tabla15[[#This Row],[VALORACION TÉCNICA2]])</f>
        <v>#DIV/0!</v>
      </c>
      <c r="R7" s="35" t="e">
        <f>IF(OR(Tabla15[[#This Row],[VALORACIÓN PROMEDIO3]]&lt;2.6),"Innovación Incremental",IF(AND(Tabla15[[#This Row],[VALORACIÓN PROMEDIO3]]&gt;4.6),"Innovación Disruptiva","Innovación Adyacente o Radical"))</f>
        <v>#DIV/0!</v>
      </c>
      <c r="S7" s="36">
        <f>AVERAGE(Tabla15[[#This Row],[CONTRIBUCIÓN]:[COSTO]])</f>
        <v>0.5</v>
      </c>
      <c r="T7" s="35" t="str">
        <f t="shared" si="0"/>
        <v>Baja</v>
      </c>
      <c r="U7" s="37"/>
      <c r="V7" s="13"/>
      <c r="W7" s="13"/>
      <c r="X7" s="13"/>
      <c r="Y7" s="13"/>
      <c r="Z7" s="13"/>
    </row>
    <row r="8" spans="1:26" s="7" customFormat="1" x14ac:dyDescent="0.25">
      <c r="A8" s="16">
        <f>Calificación_Incertidumbre!A17</f>
        <v>0</v>
      </c>
      <c r="B8" s="15" t="s">
        <v>111</v>
      </c>
      <c r="C8" s="66">
        <f>Calificación_Incertidumbre!B17</f>
        <v>0</v>
      </c>
      <c r="D8" s="66">
        <f>Calificación_Incertidumbre!C17</f>
        <v>0</v>
      </c>
      <c r="E8" s="66">
        <f>Calificación_Incertidumbre!D17</f>
        <v>0</v>
      </c>
      <c r="F8" s="66">
        <f>Calificación_Incertidumbre!E17</f>
        <v>0</v>
      </c>
      <c r="G8" s="66">
        <f>Calificación_Incertidumbre!F17</f>
        <v>0</v>
      </c>
      <c r="H8" s="66">
        <f>Calificación_Incertidumbre!G17</f>
        <v>0</v>
      </c>
      <c r="I8" s="34">
        <f>Calificación_Incertidumbre!H17</f>
        <v>0</v>
      </c>
      <c r="J8" s="34">
        <f>Calificación_Incertidumbre!I17</f>
        <v>0</v>
      </c>
      <c r="K8" s="34">
        <f>Calificación_Incertidumbre!J17</f>
        <v>0</v>
      </c>
      <c r="L8" s="34">
        <f>Calificación_Incertidumbre!K17</f>
        <v>0</v>
      </c>
      <c r="M8" s="34">
        <v>0</v>
      </c>
      <c r="N8" s="34">
        <v>3</v>
      </c>
      <c r="O8" s="80" t="e">
        <f>AVERAGEIF(Tabla15[[#This Row],[Nicho]:[Producto/Servicio]],"&lt;&gt;0")</f>
        <v>#DIV/0!</v>
      </c>
      <c r="P8" s="82" t="e">
        <f>AVERAGEIF(Tabla15[[#This Row],[Competencias y Conocimiento Requerido]:[PROCESOS (escalabilidad)]],"&lt;&gt;0")</f>
        <v>#DIV/0!</v>
      </c>
      <c r="Q8" s="83" t="e">
        <f>+AVERAGE(Tabla15[[#This Row],[VALORACION MERCADO2]],Tabla15[[#This Row],[VALORACION TÉCNICA2]])</f>
        <v>#DIV/0!</v>
      </c>
      <c r="R8" s="35" t="e">
        <f>IF(OR(Tabla15[[#This Row],[VALORACIÓN PROMEDIO3]]&lt;2.6),"Innovación Incremental",IF(AND(Tabla15[[#This Row],[VALORACIÓN PROMEDIO3]]&gt;4.6),"Innovación Disruptiva","Innovación Adyacente o Radical"))</f>
        <v>#DIV/0!</v>
      </c>
      <c r="S8" s="36">
        <f>AVERAGE(Tabla15[[#This Row],[CONTRIBUCIÓN]:[COSTO]])</f>
        <v>1.5</v>
      </c>
      <c r="T8" s="35" t="str">
        <f t="shared" si="0"/>
        <v>Baja</v>
      </c>
      <c r="U8" s="37"/>
      <c r="V8" s="13"/>
      <c r="W8" s="13"/>
      <c r="X8" s="13"/>
      <c r="Y8" s="13"/>
      <c r="Z8" s="13"/>
    </row>
    <row r="9" spans="1:26" s="7" customFormat="1" x14ac:dyDescent="0.25">
      <c r="A9" s="16">
        <f>Calificación_Incertidumbre!A18</f>
        <v>0</v>
      </c>
      <c r="B9" s="15" t="s">
        <v>112</v>
      </c>
      <c r="C9" s="66">
        <f>Calificación_Incertidumbre!B18</f>
        <v>0</v>
      </c>
      <c r="D9" s="66">
        <f>Calificación_Incertidumbre!C18</f>
        <v>0</v>
      </c>
      <c r="E9" s="66">
        <f>Calificación_Incertidumbre!D18</f>
        <v>0</v>
      </c>
      <c r="F9" s="66">
        <f>Calificación_Incertidumbre!E18</f>
        <v>0</v>
      </c>
      <c r="G9" s="66">
        <f>Calificación_Incertidumbre!F18</f>
        <v>0</v>
      </c>
      <c r="H9" s="66">
        <f>Calificación_Incertidumbre!G18</f>
        <v>0</v>
      </c>
      <c r="I9" s="34">
        <f>Calificación_Incertidumbre!H18</f>
        <v>0</v>
      </c>
      <c r="J9" s="34">
        <f>Calificación_Incertidumbre!I18</f>
        <v>0</v>
      </c>
      <c r="K9" s="34">
        <f>Calificación_Incertidumbre!J18</f>
        <v>0</v>
      </c>
      <c r="L9" s="34">
        <f>Calificación_Incertidumbre!K18</f>
        <v>0</v>
      </c>
      <c r="M9" s="34">
        <v>0</v>
      </c>
      <c r="N9" s="34">
        <v>5</v>
      </c>
      <c r="O9" s="80" t="e">
        <f>AVERAGEIF(Tabla15[[#This Row],[Nicho]:[Producto/Servicio]],"&lt;&gt;0")</f>
        <v>#DIV/0!</v>
      </c>
      <c r="P9" s="82" t="e">
        <f>AVERAGEIF(Tabla15[[#This Row],[Competencias y Conocimiento Requerido]:[PROCESOS (escalabilidad)]],"&lt;&gt;0")</f>
        <v>#DIV/0!</v>
      </c>
      <c r="Q9" s="83" t="e">
        <f>+AVERAGE(Tabla15[[#This Row],[VALORACION MERCADO2]],Tabla15[[#This Row],[VALORACION TÉCNICA2]])</f>
        <v>#DIV/0!</v>
      </c>
      <c r="R9" s="35" t="e">
        <f>IF(OR(Tabla15[[#This Row],[VALORACIÓN PROMEDIO3]]&lt;2.6),"Innovación Incremental",IF(AND(Tabla15[[#This Row],[VALORACIÓN PROMEDIO3]]&gt;4.6),"Innovación Disruptiva","Innovación Adyacente o Radical"))</f>
        <v>#DIV/0!</v>
      </c>
      <c r="S9" s="36">
        <f>AVERAGE(Tabla15[[#This Row],[CONTRIBUCIÓN]:[COSTO]])</f>
        <v>2.5</v>
      </c>
      <c r="T9" s="35" t="str">
        <f t="shared" si="0"/>
        <v>Media</v>
      </c>
      <c r="U9" s="37"/>
      <c r="V9" s="13"/>
      <c r="W9" s="13"/>
      <c r="X9" s="13"/>
      <c r="Y9" s="13"/>
      <c r="Z9" s="13"/>
    </row>
    <row r="10" spans="1:26" s="7" customFormat="1" x14ac:dyDescent="0.25">
      <c r="A10" s="16">
        <f>Calificación_Incertidumbre!A19</f>
        <v>0</v>
      </c>
      <c r="B10" s="15" t="s">
        <v>113</v>
      </c>
      <c r="C10" s="66">
        <f>Calificación_Incertidumbre!B19</f>
        <v>0</v>
      </c>
      <c r="D10" s="66">
        <f>Calificación_Incertidumbre!C19</f>
        <v>0</v>
      </c>
      <c r="E10" s="66">
        <f>Calificación_Incertidumbre!D19</f>
        <v>0</v>
      </c>
      <c r="F10" s="66">
        <f>Calificación_Incertidumbre!E19</f>
        <v>0</v>
      </c>
      <c r="G10" s="66">
        <f>Calificación_Incertidumbre!F19</f>
        <v>0</v>
      </c>
      <c r="H10" s="66">
        <f>Calificación_Incertidumbre!G19</f>
        <v>0</v>
      </c>
      <c r="I10" s="34">
        <f>Calificación_Incertidumbre!H19</f>
        <v>0</v>
      </c>
      <c r="J10" s="34">
        <f>Calificación_Incertidumbre!I19</f>
        <v>0</v>
      </c>
      <c r="K10" s="34">
        <f>Calificación_Incertidumbre!J19</f>
        <v>0</v>
      </c>
      <c r="L10" s="34">
        <f>Calificación_Incertidumbre!K19</f>
        <v>0</v>
      </c>
      <c r="M10" s="34">
        <v>0</v>
      </c>
      <c r="N10" s="34">
        <v>5</v>
      </c>
      <c r="O10" s="80" t="e">
        <f>AVERAGEIF(Tabla15[[#This Row],[Nicho]:[Producto/Servicio]],"&lt;&gt;0")</f>
        <v>#DIV/0!</v>
      </c>
      <c r="P10" s="82" t="e">
        <f>AVERAGEIF(Tabla15[[#This Row],[Competencias y Conocimiento Requerido]:[PROCESOS (escalabilidad)]],"&lt;&gt;0")</f>
        <v>#DIV/0!</v>
      </c>
      <c r="Q10" s="83" t="e">
        <f>+AVERAGE(Tabla15[[#This Row],[VALORACION MERCADO2]],Tabla15[[#This Row],[VALORACION TÉCNICA2]])</f>
        <v>#DIV/0!</v>
      </c>
      <c r="R10" s="35" t="e">
        <f>IF(OR(Tabla15[[#This Row],[VALORACIÓN PROMEDIO3]]&lt;2.6),"Innovación Incremental",IF(AND(Tabla15[[#This Row],[VALORACIÓN PROMEDIO3]]&gt;4.6),"Innovación Disruptiva","Innovación Adyacente o Radical"))</f>
        <v>#DIV/0!</v>
      </c>
      <c r="S10" s="36">
        <f>AVERAGE(Tabla15[[#This Row],[CONTRIBUCIÓN]:[COSTO]])</f>
        <v>2.5</v>
      </c>
      <c r="T10" s="35" t="str">
        <f t="shared" si="0"/>
        <v>Media</v>
      </c>
      <c r="U10" s="37"/>
      <c r="V10" s="13"/>
      <c r="W10" s="13"/>
      <c r="X10" s="13"/>
      <c r="Y10" s="13"/>
      <c r="Z10" s="13"/>
    </row>
    <row r="11" spans="1:26" s="7" customFormat="1" x14ac:dyDescent="0.25">
      <c r="A11" s="16">
        <f>Calificación_Incertidumbre!A20</f>
        <v>0</v>
      </c>
      <c r="B11" s="15" t="s">
        <v>114</v>
      </c>
      <c r="C11" s="66">
        <f>Calificación_Incertidumbre!B20</f>
        <v>0</v>
      </c>
      <c r="D11" s="66">
        <f>Calificación_Incertidumbre!C20</f>
        <v>0</v>
      </c>
      <c r="E11" s="66">
        <f>Calificación_Incertidumbre!D20</f>
        <v>0</v>
      </c>
      <c r="F11" s="66">
        <f>Calificación_Incertidumbre!E20</f>
        <v>0</v>
      </c>
      <c r="G11" s="66">
        <f>Calificación_Incertidumbre!F20</f>
        <v>0</v>
      </c>
      <c r="H11" s="66">
        <f>Calificación_Incertidumbre!G20</f>
        <v>0</v>
      </c>
      <c r="I11" s="34">
        <f>Calificación_Incertidumbre!H20</f>
        <v>0</v>
      </c>
      <c r="J11" s="34">
        <f>Calificación_Incertidumbre!I20</f>
        <v>0</v>
      </c>
      <c r="K11" s="34">
        <f>Calificación_Incertidumbre!J20</f>
        <v>0</v>
      </c>
      <c r="L11" s="34">
        <f>Calificación_Incertidumbre!K20</f>
        <v>0</v>
      </c>
      <c r="M11" s="34">
        <v>0</v>
      </c>
      <c r="N11" s="34">
        <v>5</v>
      </c>
      <c r="O11" s="80" t="e">
        <f>AVERAGEIF(Tabla15[[#This Row],[Nicho]:[Producto/Servicio]],"&lt;&gt;0")</f>
        <v>#DIV/0!</v>
      </c>
      <c r="P11" s="82" t="e">
        <f>AVERAGEIF(Tabla15[[#This Row],[Competencias y Conocimiento Requerido]:[PROCESOS (escalabilidad)]],"&lt;&gt;0")</f>
        <v>#DIV/0!</v>
      </c>
      <c r="Q11" s="83" t="e">
        <f>+AVERAGE(Tabla15[[#This Row],[VALORACION MERCADO2]],Tabla15[[#This Row],[VALORACION TÉCNICA2]])</f>
        <v>#DIV/0!</v>
      </c>
      <c r="R11" s="35" t="e">
        <f>IF(OR(Tabla15[[#This Row],[VALORACIÓN PROMEDIO3]]&lt;2.6),"Innovación Incremental",IF(AND(Tabla15[[#This Row],[VALORACIÓN PROMEDIO3]]&gt;4.6),"Innovación Disruptiva","Innovación Adyacente o Radical"))</f>
        <v>#DIV/0!</v>
      </c>
      <c r="S11" s="36">
        <f>AVERAGE(Tabla15[[#This Row],[CONTRIBUCIÓN]:[COSTO]])</f>
        <v>2.5</v>
      </c>
      <c r="T11" s="35" t="str">
        <f t="shared" si="0"/>
        <v>Media</v>
      </c>
      <c r="U11" s="37"/>
      <c r="V11" s="13"/>
      <c r="W11" s="13"/>
      <c r="X11" s="13"/>
      <c r="Y11" s="13"/>
      <c r="Z11" s="13"/>
    </row>
    <row r="12" spans="1:26" s="7" customFormat="1" x14ac:dyDescent="0.25">
      <c r="A12" s="16">
        <f>Calificación_Incertidumbre!A21</f>
        <v>0</v>
      </c>
      <c r="B12" s="15" t="s">
        <v>115</v>
      </c>
      <c r="C12" s="66">
        <f>Calificación_Incertidumbre!B21</f>
        <v>0</v>
      </c>
      <c r="D12" s="66">
        <f>Calificación_Incertidumbre!C21</f>
        <v>0</v>
      </c>
      <c r="E12" s="66">
        <f>Calificación_Incertidumbre!D21</f>
        <v>0</v>
      </c>
      <c r="F12" s="66">
        <f>Calificación_Incertidumbre!E21</f>
        <v>0</v>
      </c>
      <c r="G12" s="66">
        <f>Calificación_Incertidumbre!F21</f>
        <v>0</v>
      </c>
      <c r="H12" s="66">
        <f>Calificación_Incertidumbre!G21</f>
        <v>0</v>
      </c>
      <c r="I12" s="34">
        <f>Calificación_Incertidumbre!H21</f>
        <v>0</v>
      </c>
      <c r="J12" s="34">
        <f>Calificación_Incertidumbre!I21</f>
        <v>0</v>
      </c>
      <c r="K12" s="34">
        <f>Calificación_Incertidumbre!J21</f>
        <v>0</v>
      </c>
      <c r="L12" s="34">
        <f>Calificación_Incertidumbre!K21</f>
        <v>0</v>
      </c>
      <c r="M12" s="34">
        <v>0</v>
      </c>
      <c r="N12" s="34">
        <v>5</v>
      </c>
      <c r="O12" s="80" t="e">
        <f>AVERAGEIF(Tabla15[[#This Row],[Nicho]:[Producto/Servicio]],"&lt;&gt;0")</f>
        <v>#DIV/0!</v>
      </c>
      <c r="P12" s="82" t="e">
        <f>AVERAGEIF(Tabla15[[#This Row],[Competencias y Conocimiento Requerido]:[PROCESOS (escalabilidad)]],"&lt;&gt;0")</f>
        <v>#DIV/0!</v>
      </c>
      <c r="Q12" s="83" t="e">
        <f>+AVERAGE(Tabla15[[#This Row],[VALORACION MERCADO2]],Tabla15[[#This Row],[VALORACION TÉCNICA2]])</f>
        <v>#DIV/0!</v>
      </c>
      <c r="R12" s="35" t="e">
        <f>IF(OR(Tabla15[[#This Row],[VALORACIÓN PROMEDIO3]]&lt;2.6),"Innovación Incremental",IF(AND(Tabla15[[#This Row],[VALORACIÓN PROMEDIO3]]&gt;4.6),"Innovación Disruptiva","Innovación Adyacente o Radical"))</f>
        <v>#DIV/0!</v>
      </c>
      <c r="S12" s="36">
        <f>AVERAGE(Tabla15[[#This Row],[CONTRIBUCIÓN]:[COSTO]])</f>
        <v>2.5</v>
      </c>
      <c r="T12" s="35" t="str">
        <f t="shared" si="0"/>
        <v>Media</v>
      </c>
      <c r="U12" s="37"/>
      <c r="V12" s="13"/>
      <c r="W12" s="13"/>
      <c r="X12" s="13"/>
      <c r="Y12" s="13"/>
      <c r="Z12" s="13"/>
    </row>
    <row r="13" spans="1:26" s="7" customFormat="1" x14ac:dyDescent="0.25">
      <c r="A13" s="16">
        <f>Calificación_Incertidumbre!A22</f>
        <v>0</v>
      </c>
      <c r="B13" s="15" t="s">
        <v>116</v>
      </c>
      <c r="C13" s="66">
        <f>Calificación_Incertidumbre!B22</f>
        <v>0</v>
      </c>
      <c r="D13" s="66">
        <f>Calificación_Incertidumbre!C22</f>
        <v>0</v>
      </c>
      <c r="E13" s="66">
        <f>Calificación_Incertidumbre!D22</f>
        <v>0</v>
      </c>
      <c r="F13" s="66">
        <f>Calificación_Incertidumbre!E22</f>
        <v>0</v>
      </c>
      <c r="G13" s="66">
        <f>Calificación_Incertidumbre!F22</f>
        <v>0</v>
      </c>
      <c r="H13" s="66">
        <f>Calificación_Incertidumbre!G22</f>
        <v>0</v>
      </c>
      <c r="I13" s="34">
        <f>Calificación_Incertidumbre!H22</f>
        <v>0</v>
      </c>
      <c r="J13" s="34">
        <f>Calificación_Incertidumbre!I22</f>
        <v>0</v>
      </c>
      <c r="K13" s="34">
        <f>Calificación_Incertidumbre!J22</f>
        <v>0</v>
      </c>
      <c r="L13" s="34">
        <f>Calificación_Incertidumbre!K22</f>
        <v>0</v>
      </c>
      <c r="M13" s="34">
        <v>3</v>
      </c>
      <c r="N13" s="34">
        <v>0</v>
      </c>
      <c r="O13" s="80" t="e">
        <f>AVERAGEIF(Tabla15[[#This Row],[Nicho]:[Producto/Servicio]],"&lt;&gt;0")</f>
        <v>#DIV/0!</v>
      </c>
      <c r="P13" s="82" t="e">
        <f>AVERAGEIF(Tabla15[[#This Row],[Competencias y Conocimiento Requerido]:[PROCESOS (escalabilidad)]],"&lt;&gt;0")</f>
        <v>#DIV/0!</v>
      </c>
      <c r="Q13" s="83" t="e">
        <f>+AVERAGE(Tabla15[[#This Row],[VALORACION MERCADO2]],Tabla15[[#This Row],[VALORACION TÉCNICA2]])</f>
        <v>#DIV/0!</v>
      </c>
      <c r="R13" s="35" t="e">
        <f>IF(OR(Tabla15[[#This Row],[VALORACIÓN PROMEDIO3]]&lt;2.6),"Innovación Incremental",IF(AND(Tabla15[[#This Row],[VALORACIÓN PROMEDIO3]]&gt;4.6),"Innovación Disruptiva","Innovación Adyacente o Radical"))</f>
        <v>#DIV/0!</v>
      </c>
      <c r="S13" s="36">
        <f>AVERAGE(Tabla15[[#This Row],[CONTRIBUCIÓN]:[COSTO]])</f>
        <v>1.5</v>
      </c>
      <c r="T13" s="35" t="str">
        <f t="shared" si="0"/>
        <v>Baja</v>
      </c>
      <c r="U13" s="37"/>
      <c r="V13" s="13"/>
      <c r="W13" s="13"/>
      <c r="X13" s="13"/>
      <c r="Y13" s="13"/>
      <c r="Z13" s="13"/>
    </row>
  </sheetData>
  <sheetProtection sheet="1" objects="1" scenarios="1"/>
  <protectedRanges>
    <protectedRange sqref="U4:U13" name="Rango1"/>
  </protectedRanges>
  <mergeCells count="3">
    <mergeCell ref="M2:N2"/>
    <mergeCell ref="I2:L2"/>
    <mergeCell ref="C2:H2"/>
  </mergeCells>
  <phoneticPr fontId="20" type="noConversion"/>
  <pageMargins left="0.11811023622047245" right="0.11811023622047245" top="0.19685039370078741" bottom="0" header="0.31496062992125984" footer="0.31496062992125984"/>
  <pageSetup scale="83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5"/>
  <dimension ref="A2:J33"/>
  <sheetViews>
    <sheetView showGridLines="0" topLeftCell="A3" zoomScale="90" zoomScaleNormal="90" workbookViewId="0">
      <selection activeCell="D16" sqref="D16"/>
    </sheetView>
  </sheetViews>
  <sheetFormatPr baseColWidth="10" defaultColWidth="11.42578125" defaultRowHeight="15" x14ac:dyDescent="0.25"/>
  <cols>
    <col min="2" max="2" width="15.5703125" bestFit="1" customWidth="1"/>
    <col min="3" max="3" width="14.42578125" customWidth="1"/>
    <col min="4" max="4" width="12" customWidth="1"/>
    <col min="5" max="5" width="12.5703125" bestFit="1" customWidth="1"/>
    <col min="6" max="6" width="12.5703125" customWidth="1"/>
  </cols>
  <sheetData>
    <row r="2" spans="1:10" x14ac:dyDescent="0.25">
      <c r="J2" s="9"/>
    </row>
    <row r="3" spans="1:10" ht="39" x14ac:dyDescent="0.25">
      <c r="B3" s="38" t="s">
        <v>117</v>
      </c>
      <c r="C3" s="64" t="s">
        <v>118</v>
      </c>
      <c r="D3" s="64" t="s">
        <v>119</v>
      </c>
      <c r="E3" s="64" t="s">
        <v>120</v>
      </c>
      <c r="F3" s="92"/>
    </row>
    <row r="4" spans="1:10" x14ac:dyDescent="0.25">
      <c r="B4" s="63" t="str">
        <f>+Tabla15[[#This Row],[NOMBRE DEL PROYECTO]]</f>
        <v>CDA</v>
      </c>
      <c r="C4" s="60">
        <f>+Tabla15[[#This Row],[VALORACION MERCADO2]]</f>
        <v>2.3333333333333335</v>
      </c>
      <c r="D4" s="61">
        <f>+Tabla15[[#This Row],[VALORACION TÉCNICA2]]</f>
        <v>4.5</v>
      </c>
      <c r="E4" s="62">
        <f>Tabla15[[#This Row],[PRESUPUESTO PROYECTOS]]</f>
        <v>10000</v>
      </c>
      <c r="F4" s="91"/>
    </row>
    <row r="5" spans="1:10" x14ac:dyDescent="0.25">
      <c r="A5" s="3"/>
      <c r="B5" s="63">
        <f>+Tabla15[[#This Row],[NOMBRE DEL PROYECTO]]</f>
        <v>0</v>
      </c>
      <c r="C5" s="60" t="e">
        <f>+Tabla15[[#This Row],[VALORACION MERCADO2]]</f>
        <v>#DIV/0!</v>
      </c>
      <c r="D5" s="61" t="e">
        <f>+Tabla15[[#This Row],[VALORACION TÉCNICA2]]</f>
        <v>#DIV/0!</v>
      </c>
      <c r="E5" s="62">
        <f>Tabla15[[#This Row],[PRESUPUESTO PROYECTOS]]</f>
        <v>0</v>
      </c>
      <c r="F5" s="91"/>
    </row>
    <row r="6" spans="1:10" x14ac:dyDescent="0.25">
      <c r="B6" s="63">
        <f>+Tabla15[[#This Row],[NOMBRE DEL PROYECTO]]</f>
        <v>0</v>
      </c>
      <c r="C6" s="60" t="e">
        <f>+Tabla15[[#This Row],[VALORACION MERCADO2]]</f>
        <v>#DIV/0!</v>
      </c>
      <c r="D6" s="61" t="e">
        <f>+Tabla15[[#This Row],[VALORACION TÉCNICA2]]</f>
        <v>#DIV/0!</v>
      </c>
      <c r="E6" s="62">
        <f>Tabla15[[#This Row],[PRESUPUESTO PROYECTOS]]</f>
        <v>0</v>
      </c>
      <c r="F6" s="91"/>
    </row>
    <row r="7" spans="1:10" x14ac:dyDescent="0.25">
      <c r="B7" s="63">
        <f>+Tabla15[[#This Row],[NOMBRE DEL PROYECTO]]</f>
        <v>0</v>
      </c>
      <c r="C7" s="60" t="e">
        <f>+Tabla15[[#This Row],[VALORACION MERCADO2]]</f>
        <v>#DIV/0!</v>
      </c>
      <c r="D7" s="61" t="e">
        <f>+Tabla15[[#This Row],[VALORACION TÉCNICA2]]</f>
        <v>#DIV/0!</v>
      </c>
      <c r="E7" s="62">
        <f>Tabla15[[#This Row],[PRESUPUESTO PROYECTOS]]</f>
        <v>0</v>
      </c>
      <c r="F7" s="91"/>
    </row>
    <row r="8" spans="1:10" x14ac:dyDescent="0.25">
      <c r="A8" s="3"/>
      <c r="B8" s="63">
        <f>+Tabla15[[#This Row],[NOMBRE DEL PROYECTO]]</f>
        <v>0</v>
      </c>
      <c r="C8" s="60" t="e">
        <f>+Tabla15[[#This Row],[VALORACION MERCADO2]]</f>
        <v>#DIV/0!</v>
      </c>
      <c r="D8" s="61" t="e">
        <f>+Tabla15[[#This Row],[VALORACION TÉCNICA2]]</f>
        <v>#DIV/0!</v>
      </c>
      <c r="E8" s="62">
        <f>Tabla15[[#This Row],[PRESUPUESTO PROYECTOS]]</f>
        <v>0</v>
      </c>
      <c r="F8" s="91"/>
    </row>
    <row r="9" spans="1:10" x14ac:dyDescent="0.25">
      <c r="B9" s="63">
        <f>+Tabla15[[#This Row],[NOMBRE DEL PROYECTO]]</f>
        <v>0</v>
      </c>
      <c r="C9" s="60" t="e">
        <f>+Tabla15[[#This Row],[VALORACION MERCADO2]]</f>
        <v>#DIV/0!</v>
      </c>
      <c r="D9" s="61" t="e">
        <f>+Tabla15[[#This Row],[VALORACION TÉCNICA2]]</f>
        <v>#DIV/0!</v>
      </c>
      <c r="E9" s="62">
        <f>Tabla15[[#This Row],[PRESUPUESTO PROYECTOS]]</f>
        <v>0</v>
      </c>
      <c r="F9" s="91"/>
    </row>
    <row r="10" spans="1:10" x14ac:dyDescent="0.25">
      <c r="B10" s="63">
        <f>+Tabla15[[#This Row],[NOMBRE DEL PROYECTO]]</f>
        <v>0</v>
      </c>
      <c r="C10" s="60" t="e">
        <f>+Tabla15[[#This Row],[VALORACION MERCADO2]]</f>
        <v>#DIV/0!</v>
      </c>
      <c r="D10" s="61" t="e">
        <f>+Tabla15[[#This Row],[VALORACION TÉCNICA2]]</f>
        <v>#DIV/0!</v>
      </c>
      <c r="E10" s="62">
        <f>Tabla15[[#This Row],[PRESUPUESTO PROYECTOS]]</f>
        <v>0</v>
      </c>
      <c r="F10" s="91"/>
    </row>
    <row r="11" spans="1:10" x14ac:dyDescent="0.25">
      <c r="B11" s="63">
        <f>+Tabla15[[#This Row],[NOMBRE DEL PROYECTO]]</f>
        <v>0</v>
      </c>
      <c r="C11" s="60" t="e">
        <f>+Tabla15[[#This Row],[VALORACION MERCADO2]]</f>
        <v>#DIV/0!</v>
      </c>
      <c r="D11" s="61" t="e">
        <f>+Tabla15[[#This Row],[VALORACION TÉCNICA2]]</f>
        <v>#DIV/0!</v>
      </c>
      <c r="E11" s="62">
        <f>Tabla15[[#This Row],[PRESUPUESTO PROYECTOS]]</f>
        <v>0</v>
      </c>
      <c r="F11" s="91"/>
    </row>
    <row r="12" spans="1:10" x14ac:dyDescent="0.25">
      <c r="A12" s="3"/>
      <c r="B12" s="63">
        <f>+Tabla15[[#This Row],[NOMBRE DEL PROYECTO]]</f>
        <v>0</v>
      </c>
      <c r="C12" s="60" t="e">
        <f>+Tabla15[[#This Row],[VALORACION MERCADO2]]</f>
        <v>#DIV/0!</v>
      </c>
      <c r="D12" s="61" t="e">
        <f>+Tabla15[[#This Row],[VALORACION TÉCNICA2]]</f>
        <v>#DIV/0!</v>
      </c>
      <c r="E12" s="62">
        <f>Tabla15[[#This Row],[PRESUPUESTO PROYECTOS]]</f>
        <v>0</v>
      </c>
      <c r="F12" s="91"/>
    </row>
    <row r="13" spans="1:10" x14ac:dyDescent="0.25">
      <c r="A13" s="3"/>
      <c r="B13" s="63">
        <f>+Tabla15[[#This Row],[NOMBRE DEL PROYECTO]]</f>
        <v>0</v>
      </c>
      <c r="C13" s="60" t="e">
        <f>+Tabla15[[#This Row],[VALORACION MERCADO2]]</f>
        <v>#DIV/0!</v>
      </c>
      <c r="D13" s="61" t="e">
        <f>+Tabla15[[#This Row],[VALORACION TÉCNICA2]]</f>
        <v>#DIV/0!</v>
      </c>
      <c r="E13" s="62">
        <f>Tabla15[[#This Row],[PRESUPUESTO PROYECTOS]]</f>
        <v>0</v>
      </c>
      <c r="F13" s="91"/>
    </row>
    <row r="14" spans="1:10" x14ac:dyDescent="0.25">
      <c r="B14" s="20"/>
      <c r="C14" s="21"/>
      <c r="D14" s="21"/>
      <c r="E14" s="22"/>
      <c r="F14" s="22"/>
      <c r="G14" s="23"/>
    </row>
    <row r="15" spans="1:10" x14ac:dyDescent="0.25">
      <c r="B15" s="20"/>
      <c r="C15" s="21"/>
      <c r="D15" s="21"/>
      <c r="E15" s="22"/>
      <c r="F15" s="22"/>
      <c r="G15" s="23"/>
    </row>
    <row r="16" spans="1:10" x14ac:dyDescent="0.25">
      <c r="B16" s="20"/>
      <c r="C16" s="21"/>
      <c r="D16" s="21"/>
      <c r="E16" s="22"/>
      <c r="F16" s="22"/>
      <c r="G16" s="23"/>
    </row>
    <row r="17" spans="1:7" x14ac:dyDescent="0.25">
      <c r="A17" s="3"/>
      <c r="B17" s="20"/>
      <c r="C17" s="21"/>
      <c r="D17" s="21"/>
      <c r="E17" s="22"/>
      <c r="F17" s="22"/>
      <c r="G17" s="23"/>
    </row>
    <row r="18" spans="1:7" x14ac:dyDescent="0.25">
      <c r="B18" s="20"/>
      <c r="C18" s="21"/>
      <c r="D18" s="21"/>
      <c r="E18" s="22"/>
      <c r="F18" s="22"/>
      <c r="G18" s="23"/>
    </row>
    <row r="19" spans="1:7" x14ac:dyDescent="0.25">
      <c r="B19" s="20"/>
      <c r="C19" s="21"/>
      <c r="D19" s="21"/>
      <c r="E19" s="22"/>
      <c r="F19" s="22"/>
      <c r="G19" s="23"/>
    </row>
    <row r="20" spans="1:7" x14ac:dyDescent="0.25">
      <c r="B20" s="20"/>
      <c r="C20" s="21"/>
      <c r="D20" s="21"/>
      <c r="E20" s="22"/>
      <c r="F20" s="22"/>
      <c r="G20" s="23"/>
    </row>
    <row r="21" spans="1:7" x14ac:dyDescent="0.25">
      <c r="A21" s="3"/>
      <c r="B21" s="20"/>
      <c r="C21" s="21"/>
      <c r="D21" s="21"/>
      <c r="E21" s="22"/>
      <c r="F21" s="22"/>
      <c r="G21" s="23"/>
    </row>
    <row r="22" spans="1:7" x14ac:dyDescent="0.25">
      <c r="B22" s="20"/>
      <c r="C22" s="21"/>
      <c r="D22" s="21"/>
      <c r="E22" s="22"/>
      <c r="F22" s="22"/>
      <c r="G22" s="23"/>
    </row>
    <row r="23" spans="1:7" x14ac:dyDescent="0.25">
      <c r="A23" s="3"/>
      <c r="B23" s="20"/>
      <c r="C23" s="21"/>
      <c r="D23" s="21"/>
      <c r="E23" s="22"/>
      <c r="F23" s="22"/>
      <c r="G23" s="23"/>
    </row>
    <row r="24" spans="1:7" x14ac:dyDescent="0.25">
      <c r="B24" s="20"/>
      <c r="C24" s="21"/>
      <c r="D24" s="21"/>
      <c r="E24" s="24"/>
      <c r="F24" s="24"/>
      <c r="G24" s="23"/>
    </row>
    <row r="25" spans="1:7" x14ac:dyDescent="0.25">
      <c r="B25" s="20"/>
      <c r="C25" s="21"/>
      <c r="D25" s="21"/>
      <c r="E25" s="22"/>
      <c r="F25" s="22"/>
      <c r="G25" s="23"/>
    </row>
    <row r="26" spans="1:7" x14ac:dyDescent="0.25">
      <c r="B26" s="20"/>
      <c r="C26" s="21"/>
      <c r="D26" s="21"/>
      <c r="E26" s="22"/>
      <c r="F26" s="22"/>
      <c r="G26" s="23"/>
    </row>
    <row r="27" spans="1:7" x14ac:dyDescent="0.25">
      <c r="B27" s="20"/>
      <c r="C27" s="21"/>
      <c r="D27" s="21"/>
      <c r="E27" s="22"/>
      <c r="F27" s="22"/>
      <c r="G27" s="23"/>
    </row>
    <row r="28" spans="1:7" x14ac:dyDescent="0.25">
      <c r="B28" s="20"/>
      <c r="C28" s="21"/>
      <c r="D28" s="21"/>
      <c r="E28" s="22"/>
      <c r="F28" s="22"/>
      <c r="G28" s="23"/>
    </row>
    <row r="29" spans="1:7" x14ac:dyDescent="0.25">
      <c r="B29" s="20"/>
      <c r="C29" s="21"/>
      <c r="D29" s="21"/>
      <c r="E29" s="22"/>
      <c r="F29" s="22"/>
      <c r="G29" s="23"/>
    </row>
    <row r="30" spans="1:7" x14ac:dyDescent="0.25">
      <c r="B30" s="20"/>
      <c r="C30" s="21"/>
      <c r="D30" s="21"/>
      <c r="E30" s="22"/>
      <c r="F30" s="22"/>
      <c r="G30" s="23"/>
    </row>
    <row r="31" spans="1:7" x14ac:dyDescent="0.25">
      <c r="B31" s="20"/>
      <c r="C31" s="25"/>
      <c r="D31" s="25"/>
      <c r="E31" s="22"/>
      <c r="F31" s="22"/>
      <c r="G31" s="23"/>
    </row>
    <row r="32" spans="1:7" x14ac:dyDescent="0.25">
      <c r="B32" s="20"/>
      <c r="C32" s="21"/>
      <c r="D32" s="21"/>
      <c r="E32" s="22"/>
      <c r="F32" s="22"/>
      <c r="G32" s="23"/>
    </row>
    <row r="33" spans="2:7" x14ac:dyDescent="0.25">
      <c r="B33" s="20"/>
      <c r="C33" s="21"/>
      <c r="D33" s="21"/>
      <c r="E33" s="22"/>
      <c r="F33" s="22"/>
      <c r="G33" s="23"/>
    </row>
  </sheetData>
  <sheetProtection algorithmName="SHA-512" hashValue="Rbx9g65a+fLlOAZilG6PiQsfWgMCYbxGPBmc/s7qzMtPcDJV1jUpPChVQQ2bEGZHmzhy2yGrEATkm25IrRUQKw==" saltValue="9K7CQvaBd2K5h6S3swTnwA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Publicacion xmlns="e6489357-3d8d-48f2-90ad-da39ea0e3d14">2023-05-10T05:00:00+00:00</FechaPublicacion>
    <Categoria xmlns="e6489357-3d8d-48f2-90ad-da39ea0e3d14">Mercado</Categoria>
    <TipoDocumento xmlns="e6489357-3d8d-48f2-90ad-da39ea0e3d14">Documento</TipoDocumento>
    <Etiquetas xmlns="e6489357-3d8d-48f2-90ad-da39ea0e3d14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85A3657BF85C4A9DCD226FFCD20439" ma:contentTypeVersion="6" ma:contentTypeDescription="Crear nuevo documento." ma:contentTypeScope="" ma:versionID="90cc971445c98a7030051beefb1ebc19">
  <xsd:schema xmlns:xsd="http://www.w3.org/2001/XMLSchema" xmlns:xs="http://www.w3.org/2001/XMLSchema" xmlns:p="http://schemas.microsoft.com/office/2006/metadata/properties" xmlns:ns2="e6489357-3d8d-48f2-90ad-da39ea0e3d14" targetNamespace="http://schemas.microsoft.com/office/2006/metadata/properties" ma:root="true" ma:fieldsID="1341b84033e21b3ccfcb627b5d8f78a6" ns2:_="">
    <xsd:import namespace="e6489357-3d8d-48f2-90ad-da39ea0e3d14"/>
    <xsd:element name="properties">
      <xsd:complexType>
        <xsd:sequence>
          <xsd:element name="documentManagement">
            <xsd:complexType>
              <xsd:all>
                <xsd:element ref="ns2:Categoria" minOccurs="0"/>
                <xsd:element ref="ns2:Etiquetas" minOccurs="0"/>
                <xsd:element ref="ns2:TipoDocumento" minOccurs="0"/>
                <xsd:element ref="ns2:FechaPublicac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89357-3d8d-48f2-90ad-da39ea0e3d14" elementFormDefault="qualified">
    <xsd:import namespace="http://schemas.microsoft.com/office/2006/documentManagement/types"/>
    <xsd:import namespace="http://schemas.microsoft.com/office/infopath/2007/PartnerControls"/>
    <xsd:element name="Categoria" ma:index="8" nillable="true" ma:displayName="Categoria" ma:default="Talento humano" ma:format="Dropdown" ma:internalName="Categoria">
      <xsd:simpleType>
        <xsd:restriction base="dms:Choice">
          <xsd:enumeration value="Talento humano"/>
          <xsd:enumeration value="Gestión financiera"/>
          <xsd:enumeration value="Mercado"/>
          <xsd:enumeration value="Legal"/>
          <xsd:enumeration value="Tecnología y transformación digital"/>
          <xsd:enumeration value="Modelo operativo"/>
          <xsd:enumeration value="Internacionalización"/>
          <xsd:enumeration value="Ambiental"/>
        </xsd:restriction>
      </xsd:simpleType>
    </xsd:element>
    <xsd:element name="Etiquetas" ma:index="9" nillable="true" ma:displayName="Etiquetas" ma:list="{0f48f3e4-1ae8-441c-9fc4-3954c7521d7d}" ma:internalName="Etiqueta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ipoDocumento" ma:index="10" nillable="true" ma:displayName="TipoDocumento" ma:default="Presentación" ma:format="Dropdown" ma:internalName="TipoDocumento">
      <xsd:simpleType>
        <xsd:restriction base="dms:Choice">
          <xsd:enumeration value="Presentación"/>
          <xsd:enumeration value="Documento"/>
          <xsd:enumeration value="Infográfico"/>
          <xsd:enumeration value="Otro"/>
        </xsd:restriction>
      </xsd:simpleType>
    </xsd:element>
    <xsd:element name="FechaPublicacion" ma:index="11" nillable="true" ma:displayName="FechaPublicacion" ma:format="DateOnly" ma:internalName="FechaPublicac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BCA61C-23DB-49D4-A39E-80E8817467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7EFF9C-A95B-4C09-8507-2961658633EC}">
  <ds:schemaRefs>
    <ds:schemaRef ds:uri="http://schemas.microsoft.com/office/2006/metadata/properties"/>
    <ds:schemaRef ds:uri="http://schemas.microsoft.com/office/infopath/2007/PartnerControls"/>
    <ds:schemaRef ds:uri="817e8372-a4c3-409b-b000-c479df7f91c4"/>
    <ds:schemaRef ds:uri="60c553ba-09e1-4a8c-997d-5ad1b68a581c"/>
  </ds:schemaRefs>
</ds:datastoreItem>
</file>

<file path=customXml/itemProps3.xml><?xml version="1.0" encoding="utf-8"?>
<ds:datastoreItem xmlns:ds="http://schemas.openxmlformats.org/officeDocument/2006/customXml" ds:itemID="{0B1B60B8-25D4-4236-8B90-390CD160FA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Inicio</vt:lpstr>
      <vt:lpstr>Calificación_Incertidumbre</vt:lpstr>
      <vt:lpstr>RiesgosEstrategicos</vt:lpstr>
      <vt:lpstr>Resultados</vt:lpstr>
      <vt:lpstr>Grafico de Burbujas</vt:lpstr>
      <vt:lpstr>Resultados!Área_de_impresión</vt:lpstr>
    </vt:vector>
  </TitlesOfParts>
  <Manager/>
  <Company>Suramericana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de horizontes para los proyectos</dc:title>
  <dc:subject/>
  <dc:creator>Lina Maria Lopez Molina</dc:creator>
  <cp:keywords/>
  <dc:description/>
  <cp:lastModifiedBy>Juan Simon Fernandez Delgado</cp:lastModifiedBy>
  <cp:revision/>
  <dcterms:created xsi:type="dcterms:W3CDTF">2016-04-07T15:11:15Z</dcterms:created>
  <dcterms:modified xsi:type="dcterms:W3CDTF">2022-10-26T15:23:00Z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0x0101000885A3657BF85C4A9DCD226FFCD20439</vt:lpwstr>
  </property>
  <property fmtid="{D5CDD505-2E9C-101B-9397-08002B2CF9AE}" pid="3" name="MediaServiceImageTags">
    <vt:lpwstr/>
  </property>
</Properties>
</file>